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ia.ACCUAE\Desktop\"/>
    </mc:Choice>
  </mc:AlternateContent>
  <xr:revisionPtr revIDLastSave="0" documentId="13_ncr:1_{C1A2ABA7-D6A5-4285-AAB9-C379D540DB51}" xr6:coauthVersionLast="47" xr6:coauthVersionMax="47" xr10:uidLastSave="{00000000-0000-0000-0000-000000000000}"/>
  <bookViews>
    <workbookView xWindow="-120" yWindow="-120" windowWidth="51840" windowHeight="21240" xr2:uid="{FE1BFEB9-7360-4099-9200-3CAE23D35DF1}"/>
  </bookViews>
  <sheets>
    <sheet name="2024 - Original" sheetId="6" r:id="rId1"/>
  </sheets>
  <definedNames>
    <definedName name="_xlnm.Print_Area" localSheetId="0">'2024 - Original'!$A$1:$AF$66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6" l="1"/>
  <c r="M27" i="6"/>
  <c r="L27" i="6"/>
  <c r="K27" i="6"/>
  <c r="J27" i="6"/>
  <c r="O27" i="6"/>
  <c r="P27" i="6"/>
  <c r="AI8" i="6"/>
  <c r="S29" i="6"/>
  <c r="T29" i="6"/>
  <c r="R29" i="6"/>
  <c r="AI13" i="6"/>
  <c r="V6" i="6"/>
  <c r="M6" i="6"/>
  <c r="J3" i="6"/>
  <c r="M14" i="6"/>
  <c r="U7" i="6"/>
  <c r="G9" i="6" l="1"/>
  <c r="Q66" i="6" l="1"/>
  <c r="V66" i="6" s="1"/>
  <c r="AD64" i="6" s="1"/>
  <c r="Q65" i="6"/>
  <c r="V65" i="6" s="1"/>
  <c r="AC64" i="6" s="1"/>
  <c r="Q64" i="6"/>
  <c r="V64" i="6" s="1"/>
  <c r="AB64" i="6" s="1"/>
  <c r="Q63" i="6"/>
  <c r="V63" i="6" s="1"/>
  <c r="AA64" i="6" s="1"/>
  <c r="Q62" i="6"/>
  <c r="V62" i="6" s="1"/>
  <c r="T58" i="6"/>
  <c r="Q58" i="6"/>
  <c r="V58" i="6" s="1"/>
  <c r="AD56" i="6" s="1"/>
  <c r="AD49" i="6" s="1"/>
  <c r="T57" i="6"/>
  <c r="Q57" i="6"/>
  <c r="V57" i="6" s="1"/>
  <c r="AC56" i="6" s="1"/>
  <c r="AC49" i="6" s="1"/>
  <c r="T56" i="6"/>
  <c r="Q56" i="6"/>
  <c r="T55" i="6"/>
  <c r="Q55" i="6"/>
  <c r="V55" i="6" s="1"/>
  <c r="AA56" i="6" s="1"/>
  <c r="AA49" i="6" s="1"/>
  <c r="T54" i="6"/>
  <c r="Q54" i="6"/>
  <c r="V54" i="6" s="1"/>
  <c r="AF45" i="6"/>
  <c r="AE45" i="6"/>
  <c r="AD45" i="6"/>
  <c r="AC45" i="6"/>
  <c r="AB45" i="6"/>
  <c r="X45" i="6"/>
  <c r="W45" i="6"/>
  <c r="V45" i="6"/>
  <c r="U45" i="6"/>
  <c r="T45" i="6"/>
  <c r="S45" i="6"/>
  <c r="R45" i="6"/>
  <c r="P45" i="6"/>
  <c r="O45" i="6"/>
  <c r="N45" i="6"/>
  <c r="M45" i="6"/>
  <c r="L45" i="6"/>
  <c r="K45" i="6"/>
  <c r="J45" i="6"/>
  <c r="H45" i="6"/>
  <c r="G45" i="6"/>
  <c r="F45" i="6"/>
  <c r="E45" i="6"/>
  <c r="D45" i="6"/>
  <c r="C45" i="6"/>
  <c r="X43" i="6"/>
  <c r="P43" i="6"/>
  <c r="O43" i="6"/>
  <c r="N43" i="6"/>
  <c r="AE35" i="6"/>
  <c r="AD35" i="6"/>
  <c r="AC35" i="6"/>
  <c r="AB35" i="6"/>
  <c r="AA35" i="6"/>
  <c r="Z35" i="6"/>
  <c r="U35" i="6"/>
  <c r="T35" i="6"/>
  <c r="S35" i="6"/>
  <c r="R35" i="6"/>
  <c r="J35" i="6"/>
  <c r="G35" i="6"/>
  <c r="F35" i="6"/>
  <c r="E35" i="6"/>
  <c r="D35" i="6"/>
  <c r="C35" i="6"/>
  <c r="B35" i="6"/>
  <c r="AF29" i="6"/>
  <c r="X29" i="6"/>
  <c r="W29" i="6"/>
  <c r="V29" i="6"/>
  <c r="U29" i="6"/>
  <c r="H29" i="6"/>
  <c r="G29" i="6"/>
  <c r="AB21" i="6"/>
  <c r="AA21" i="6"/>
  <c r="Z21" i="6"/>
  <c r="N21" i="6"/>
  <c r="M21" i="6"/>
  <c r="L21" i="6"/>
  <c r="K21" i="6"/>
  <c r="J21" i="6"/>
  <c r="C21" i="6"/>
  <c r="B21" i="6"/>
  <c r="AF15" i="6"/>
  <c r="AE15" i="6"/>
  <c r="AD15" i="6"/>
  <c r="AC15" i="6"/>
  <c r="AB15" i="6"/>
  <c r="P15" i="6"/>
  <c r="O15" i="6"/>
  <c r="N15" i="6"/>
  <c r="H15" i="6"/>
  <c r="G15" i="6"/>
  <c r="F15" i="6"/>
  <c r="E15" i="6"/>
  <c r="T7" i="6"/>
  <c r="S7" i="6"/>
  <c r="R7" i="6"/>
  <c r="L7" i="6"/>
  <c r="K7" i="6"/>
  <c r="J7" i="6"/>
  <c r="C6" i="6"/>
  <c r="D6" i="6" s="1"/>
  <c r="E6" i="6" s="1"/>
  <c r="F6" i="6" s="1"/>
  <c r="G6" i="6" s="1"/>
  <c r="H6" i="6" s="1"/>
  <c r="A6" i="6"/>
  <c r="AC27" i="6" l="1"/>
  <c r="E37" i="6"/>
  <c r="C37" i="6"/>
  <c r="F37" i="6"/>
  <c r="D37" i="6"/>
  <c r="V56" i="6"/>
  <c r="AB56" i="6" s="1"/>
  <c r="AB49" i="6" s="1"/>
  <c r="Z56" i="6"/>
  <c r="Z49" i="6" s="1"/>
  <c r="X58" i="6"/>
  <c r="AA45" i="6"/>
  <c r="AA29" i="6"/>
  <c r="AA43" i="6"/>
  <c r="V23" i="6"/>
  <c r="AD43" i="6"/>
  <c r="V27" i="6"/>
  <c r="AD27" i="6"/>
  <c r="M29" i="6"/>
  <c r="AC43" i="6"/>
  <c r="U21" i="6"/>
  <c r="H7" i="6"/>
  <c r="B8" i="6"/>
  <c r="K29" i="6"/>
  <c r="AA27" i="6"/>
  <c r="S27" i="6"/>
  <c r="S21" i="6"/>
  <c r="S25" i="6"/>
  <c r="AB27" i="6"/>
  <c r="T27" i="6"/>
  <c r="T23" i="6"/>
  <c r="AB29" i="6"/>
  <c r="T25" i="6"/>
  <c r="AD29" i="6"/>
  <c r="AD25" i="6"/>
  <c r="V25" i="6"/>
  <c r="N29" i="6"/>
  <c r="T21" i="6"/>
  <c r="L29" i="6"/>
  <c r="X66" i="6"/>
  <c r="Z64" i="6"/>
  <c r="U23" i="6"/>
  <c r="AC29" i="6"/>
  <c r="U25" i="6"/>
  <c r="B37" i="6" l="1"/>
  <c r="Z43" i="6"/>
  <c r="Z45" i="6"/>
  <c r="C8" i="6"/>
  <c r="B3" i="6"/>
  <c r="A8" i="6"/>
  <c r="J29" i="6"/>
  <c r="Z27" i="6"/>
  <c r="R27" i="6"/>
  <c r="Z29" i="6"/>
  <c r="R21" i="6"/>
  <c r="R25" i="6"/>
  <c r="D8" i="6" l="1"/>
  <c r="E8" i="6" l="1"/>
  <c r="F8" i="6" l="1"/>
  <c r="G8" i="6" l="1"/>
  <c r="H8" i="6" l="1"/>
  <c r="B10" i="6" l="1"/>
  <c r="H9" i="6"/>
  <c r="C10" i="6" l="1"/>
  <c r="A10" i="6"/>
  <c r="AE1" i="6"/>
  <c r="D10" i="6" l="1"/>
  <c r="E10" i="6" l="1"/>
  <c r="F10" i="6" l="1"/>
  <c r="G10" i="6" l="1"/>
  <c r="H10" i="6" l="1"/>
  <c r="G11" i="6"/>
  <c r="B12" i="6" l="1"/>
  <c r="H11" i="6"/>
  <c r="C12" i="6" l="1"/>
  <c r="A12" i="6"/>
  <c r="D12" i="6" l="1"/>
  <c r="E12" i="6" l="1"/>
  <c r="F12" i="6" l="1"/>
  <c r="G12" i="6" l="1"/>
  <c r="G13" i="6" l="1"/>
  <c r="H12" i="6"/>
  <c r="H13" i="6" l="1"/>
  <c r="B14" i="6"/>
  <c r="C14" i="6" l="1"/>
  <c r="A14" i="6"/>
  <c r="D14" i="6" l="1"/>
  <c r="H3" i="6" l="1"/>
  <c r="AI19" i="6" l="1"/>
  <c r="AJ19" i="6" s="1"/>
  <c r="H4" i="6"/>
  <c r="N6" i="6"/>
  <c r="O6" i="6" l="1"/>
  <c r="O7" i="6" l="1"/>
  <c r="P6" i="6"/>
  <c r="P7" i="6" l="1"/>
  <c r="J8" i="6"/>
  <c r="K8" i="6" l="1"/>
  <c r="I8" i="6"/>
  <c r="I6" i="6"/>
  <c r="L8" i="6" l="1"/>
  <c r="M8" i="6" l="1"/>
  <c r="N8" i="6" l="1"/>
  <c r="O8" i="6" l="1"/>
  <c r="P8" i="6" l="1"/>
  <c r="O9" i="6"/>
  <c r="J10" i="6" l="1"/>
  <c r="P9" i="6"/>
  <c r="I10" i="6" l="1"/>
  <c r="K10" i="6"/>
  <c r="L10" i="6" l="1"/>
  <c r="M10" i="6" l="1"/>
  <c r="N10" i="6" l="1"/>
  <c r="O10" i="6" l="1"/>
  <c r="P10" i="6" l="1"/>
  <c r="O11" i="6"/>
  <c r="P11" i="6" l="1"/>
  <c r="J12" i="6"/>
  <c r="I12" i="6" l="1"/>
  <c r="K12" i="6"/>
  <c r="L12" i="6" l="1"/>
  <c r="M12" i="6" l="1"/>
  <c r="N12" i="6" l="1"/>
  <c r="O12" i="6" l="1"/>
  <c r="O13" i="6" l="1"/>
  <c r="P12" i="6"/>
  <c r="J14" i="6" l="1"/>
  <c r="P13" i="6"/>
  <c r="K14" i="6" l="1"/>
  <c r="I14" i="6"/>
  <c r="L14" i="6" l="1"/>
  <c r="P3" i="6" l="1"/>
  <c r="W6" i="6" l="1"/>
  <c r="AI20" i="6"/>
  <c r="AJ20" i="6" s="1"/>
  <c r="P4" i="6"/>
  <c r="X6" i="6" l="1"/>
  <c r="W7" i="6"/>
  <c r="R8" i="6" l="1"/>
  <c r="X7" i="6"/>
  <c r="Q8" i="6" l="1"/>
  <c r="S8" i="6"/>
  <c r="R3" i="6"/>
  <c r="Q6" i="6"/>
  <c r="T8" i="6" l="1"/>
  <c r="U8" i="6" l="1"/>
  <c r="V8" i="6" l="1"/>
  <c r="W8" i="6" l="1"/>
  <c r="X8" i="6" l="1"/>
  <c r="W9" i="6"/>
  <c r="X9" i="6" l="1"/>
  <c r="R10" i="6"/>
  <c r="S10" i="6" l="1"/>
  <c r="Q10" i="6"/>
  <c r="T10" i="6" l="1"/>
  <c r="U10" i="6" l="1"/>
  <c r="V10" i="6" l="1"/>
  <c r="W10" i="6" l="1"/>
  <c r="W11" i="6" l="1"/>
  <c r="X10" i="6"/>
  <c r="R12" i="6" l="1"/>
  <c r="X11" i="6"/>
  <c r="S12" i="6" l="1"/>
  <c r="Q12" i="6"/>
  <c r="T12" i="6" l="1"/>
  <c r="U12" i="6" l="1"/>
  <c r="V12" i="6" l="1"/>
  <c r="W12" i="6" l="1"/>
  <c r="X12" i="6" l="1"/>
  <c r="W13" i="6"/>
  <c r="R14" i="6" l="1"/>
  <c r="X13" i="6"/>
  <c r="S14" i="6" l="1"/>
  <c r="T14" i="6" s="1"/>
  <c r="U14" i="6" s="1"/>
  <c r="V14" i="6" s="1"/>
  <c r="W14" i="6" s="1"/>
  <c r="Q14" i="6"/>
  <c r="W15" i="6" l="1"/>
  <c r="X14" i="6"/>
  <c r="Z6" i="6" s="1"/>
  <c r="X15" i="6" l="1"/>
  <c r="X3" i="6" s="1"/>
  <c r="X4" i="6" l="1"/>
  <c r="AI21" i="6"/>
  <c r="AJ21" i="6" s="1"/>
  <c r="Y6" i="6"/>
  <c r="Z3" i="6"/>
  <c r="AA6" i="6"/>
  <c r="AB6" i="6" l="1"/>
  <c r="AC6" i="6" l="1"/>
  <c r="AD6" i="6" l="1"/>
  <c r="AE6" i="6" l="1"/>
  <c r="AF6" i="6" l="1"/>
  <c r="AE7" i="6"/>
  <c r="AF7" i="6" l="1"/>
  <c r="Z8" i="6"/>
  <c r="AA8" i="6" l="1"/>
  <c r="Y8" i="6"/>
  <c r="AB8" i="6" l="1"/>
  <c r="AC8" i="6" l="1"/>
  <c r="AD8" i="6" l="1"/>
  <c r="AE8" i="6" l="1"/>
  <c r="AE9" i="6" l="1"/>
  <c r="AF8" i="6"/>
  <c r="Z10" i="6" l="1"/>
  <c r="AF9" i="6"/>
  <c r="AA10" i="6" l="1"/>
  <c r="Y10" i="6"/>
  <c r="AB10" i="6" l="1"/>
  <c r="AC10" i="6" l="1"/>
  <c r="AD10" i="6" l="1"/>
  <c r="AE10" i="6" l="1"/>
  <c r="AF10" i="6" l="1"/>
  <c r="AE11" i="6"/>
  <c r="Z12" i="6" l="1"/>
  <c r="AF11" i="6"/>
  <c r="AA12" i="6" l="1"/>
  <c r="Y12" i="6"/>
  <c r="AB12" i="6" l="1"/>
  <c r="AC12" i="6" l="1"/>
  <c r="AD12" i="6" l="1"/>
  <c r="AE12" i="6" l="1"/>
  <c r="AF12" i="6" l="1"/>
  <c r="AE13" i="6"/>
  <c r="AF13" i="6" l="1"/>
  <c r="Z14" i="6"/>
  <c r="AA14" i="6" l="1"/>
  <c r="Y14" i="6"/>
  <c r="D20" i="6" l="1"/>
  <c r="E20" i="6" s="1"/>
  <c r="AF3" i="6"/>
  <c r="AI22" i="6" l="1"/>
  <c r="AJ22" i="6" s="1"/>
  <c r="AF4" i="6"/>
  <c r="F20" i="6"/>
  <c r="G20" i="6" l="1"/>
  <c r="H20" i="6" l="1"/>
  <c r="G21" i="6"/>
  <c r="H21" i="6" l="1"/>
  <c r="B22" i="6"/>
  <c r="C22" i="6" l="1"/>
  <c r="A22" i="6"/>
  <c r="B17" i="6"/>
  <c r="A20" i="6"/>
  <c r="D22" i="6" l="1"/>
  <c r="E22" i="6" l="1"/>
  <c r="F22" i="6" l="1"/>
  <c r="G22" i="6" l="1"/>
  <c r="G23" i="6" l="1"/>
  <c r="H22" i="6"/>
  <c r="B24" i="6" l="1"/>
  <c r="H23" i="6"/>
  <c r="C24" i="6" l="1"/>
  <c r="A24" i="6"/>
  <c r="D24" i="6" l="1"/>
  <c r="E24" i="6" l="1"/>
  <c r="F24" i="6" l="1"/>
  <c r="G24" i="6" l="1"/>
  <c r="G25" i="6" l="1"/>
  <c r="H24" i="6"/>
  <c r="B26" i="6" l="1"/>
  <c r="H25" i="6"/>
  <c r="C26" i="6" l="1"/>
  <c r="A26" i="6"/>
  <c r="D26" i="6" l="1"/>
  <c r="E26" i="6" l="1"/>
  <c r="F26" i="6" l="1"/>
  <c r="G26" i="6" l="1"/>
  <c r="H26" i="6" l="1"/>
  <c r="G27" i="6"/>
  <c r="H27" i="6" l="1"/>
  <c r="B28" i="6"/>
  <c r="B29" i="6" l="1"/>
  <c r="C28" i="6"/>
  <c r="A28" i="6"/>
  <c r="C29" i="6" l="1"/>
  <c r="D28" i="6"/>
  <c r="D29" i="6" l="1"/>
  <c r="E28" i="6"/>
  <c r="F28" i="6" l="1"/>
  <c r="E29" i="6"/>
  <c r="O20" i="6" l="1"/>
  <c r="F29" i="6"/>
  <c r="H17" i="6" s="1"/>
  <c r="AI23" i="6" l="1"/>
  <c r="AJ23" i="6" s="1"/>
  <c r="H18" i="6"/>
  <c r="P20" i="6"/>
  <c r="O21" i="6"/>
  <c r="J22" i="6" l="1"/>
  <c r="P21" i="6"/>
  <c r="I22" i="6" l="1"/>
  <c r="J23" i="6"/>
  <c r="I20" i="6"/>
  <c r="K22" i="6"/>
  <c r="J17" i="6"/>
  <c r="K23" i="6" l="1"/>
  <c r="L22" i="6"/>
  <c r="L23" i="6" l="1"/>
  <c r="M22" i="6"/>
  <c r="M23" i="6" l="1"/>
  <c r="N22" i="6"/>
  <c r="N23" i="6" l="1"/>
  <c r="O22" i="6"/>
  <c r="O23" i="6" l="1"/>
  <c r="P22" i="6"/>
  <c r="J24" i="6" l="1"/>
  <c r="P23" i="6"/>
  <c r="J25" i="6" l="1"/>
  <c r="K24" i="6"/>
  <c r="I24" i="6"/>
  <c r="L24" i="6" l="1"/>
  <c r="K25" i="6"/>
  <c r="L25" i="6" l="1"/>
  <c r="M24" i="6"/>
  <c r="M25" i="6" l="1"/>
  <c r="N24" i="6"/>
  <c r="N25" i="6" l="1"/>
  <c r="O24" i="6"/>
  <c r="O25" i="6" l="1"/>
  <c r="P24" i="6"/>
  <c r="P25" i="6" l="1"/>
  <c r="J26" i="6"/>
  <c r="I26" i="6" l="1"/>
  <c r="K26" i="6"/>
  <c r="L26" i="6" s="1"/>
  <c r="M26" i="6" s="1"/>
  <c r="N26" i="6" s="1"/>
  <c r="O26" i="6" s="1"/>
  <c r="P26" i="6" l="1"/>
  <c r="J28" i="6" l="1"/>
  <c r="K28" i="6" l="1"/>
  <c r="L28" i="6" s="1"/>
  <c r="M28" i="6" s="1"/>
  <c r="N28" i="6" s="1"/>
  <c r="O28" i="6" s="1"/>
  <c r="I28" i="6"/>
  <c r="O29" i="6" l="1"/>
  <c r="P28" i="6"/>
  <c r="P29" i="6" l="1"/>
  <c r="P17" i="6" s="1"/>
  <c r="R20" i="6"/>
  <c r="R17" i="6" l="1"/>
  <c r="S20" i="6"/>
  <c r="T20" i="6" s="1"/>
  <c r="U20" i="6" s="1"/>
  <c r="V20" i="6" s="1"/>
  <c r="W20" i="6" s="1"/>
  <c r="Q20" i="6"/>
  <c r="AI24" i="6"/>
  <c r="AJ24" i="6" s="1"/>
  <c r="P18" i="6"/>
  <c r="X20" i="6" l="1"/>
  <c r="W21" i="6"/>
  <c r="X21" i="6" l="1"/>
  <c r="R22" i="6"/>
  <c r="S22" i="6" l="1"/>
  <c r="T22" i="6" s="1"/>
  <c r="U22" i="6" s="1"/>
  <c r="V22" i="6" s="1"/>
  <c r="W22" i="6" s="1"/>
  <c r="Q22" i="6"/>
  <c r="W23" i="6" l="1"/>
  <c r="X22" i="6"/>
  <c r="R24" i="6" l="1"/>
  <c r="X23" i="6"/>
  <c r="Q24" i="6" l="1"/>
  <c r="S24" i="6"/>
  <c r="T24" i="6" s="1"/>
  <c r="U24" i="6" s="1"/>
  <c r="V24" i="6" s="1"/>
  <c r="W24" i="6" s="1"/>
  <c r="W25" i="6" l="1"/>
  <c r="X24" i="6"/>
  <c r="R26" i="6" l="1"/>
  <c r="X25" i="6"/>
  <c r="S26" i="6" l="1"/>
  <c r="T26" i="6" s="1"/>
  <c r="U26" i="6" s="1"/>
  <c r="V26" i="6" s="1"/>
  <c r="W26" i="6" s="1"/>
  <c r="Q26" i="6"/>
  <c r="W27" i="6" l="1"/>
  <c r="X26" i="6"/>
  <c r="R28" i="6" l="1"/>
  <c r="X27" i="6"/>
  <c r="X17" i="6" s="1"/>
  <c r="X18" i="6" l="1"/>
  <c r="AI25" i="6"/>
  <c r="AJ25" i="6" s="1"/>
  <c r="S28" i="6"/>
  <c r="T28" i="6" s="1"/>
  <c r="AC20" i="6" s="1"/>
  <c r="AD20" i="6" s="1"/>
  <c r="AE20" i="6" s="1"/>
  <c r="Q28" i="6"/>
  <c r="AE21" i="6" l="1"/>
  <c r="AF20" i="6"/>
  <c r="AF21" i="6" l="1"/>
  <c r="Z22" i="6"/>
  <c r="AA22" i="6" l="1"/>
  <c r="Y22" i="6"/>
  <c r="Y20" i="6"/>
  <c r="AB22" i="6" l="1"/>
  <c r="AC22" i="6" s="1"/>
  <c r="AD22" i="6" s="1"/>
  <c r="AE22" i="6" s="1"/>
  <c r="Z17" i="6"/>
  <c r="AF22" i="6" l="1"/>
  <c r="AE23" i="6"/>
  <c r="Z24" i="6" l="1"/>
  <c r="AF23" i="6"/>
  <c r="Y24" i="6" l="1"/>
  <c r="AA24" i="6"/>
  <c r="AB24" i="6" s="1"/>
  <c r="AC24" i="6" s="1"/>
  <c r="AD24" i="6" s="1"/>
  <c r="AE24" i="6" s="1"/>
  <c r="AE25" i="6" l="1"/>
  <c r="AF24" i="6"/>
  <c r="Z26" i="6" l="1"/>
  <c r="AF25" i="6"/>
  <c r="AA26" i="6" l="1"/>
  <c r="AB26" i="6" s="1"/>
  <c r="AC26" i="6" s="1"/>
  <c r="AD26" i="6" s="1"/>
  <c r="AE26" i="6" s="1"/>
  <c r="Y26" i="6"/>
  <c r="AF26" i="6" l="1"/>
  <c r="AE27" i="6"/>
  <c r="AF27" i="6" l="1"/>
  <c r="Z28" i="6"/>
  <c r="AA28" i="6" l="1"/>
  <c r="AB28" i="6" s="1"/>
  <c r="AC28" i="6" s="1"/>
  <c r="AD28" i="6" s="1"/>
  <c r="AE28" i="6" s="1"/>
  <c r="Y28" i="6"/>
  <c r="AE29" i="6" l="1"/>
  <c r="AF17" i="6" s="1"/>
  <c r="H34" i="6"/>
  <c r="H35" i="6" l="1"/>
  <c r="B36" i="6"/>
  <c r="AI26" i="6"/>
  <c r="AJ26" i="6" s="1"/>
  <c r="AF18" i="6"/>
  <c r="A36" i="6" l="1"/>
  <c r="A34" i="6"/>
  <c r="C36" i="6"/>
  <c r="D36" i="6" l="1"/>
  <c r="E36" i="6" l="1"/>
  <c r="F36" i="6" l="1"/>
  <c r="G36" i="6" l="1"/>
  <c r="B31" i="6"/>
  <c r="G37" i="6" l="1"/>
  <c r="H36" i="6"/>
  <c r="H37" i="6" l="1"/>
  <c r="B38" i="6"/>
  <c r="C38" i="6" l="1"/>
  <c r="B39" i="6"/>
  <c r="A38" i="6"/>
  <c r="C39" i="6" l="1"/>
  <c r="D38" i="6"/>
  <c r="D39" i="6" l="1"/>
  <c r="E38" i="6"/>
  <c r="E39" i="6" l="1"/>
  <c r="F38" i="6"/>
  <c r="F39" i="6" l="1"/>
  <c r="G38" i="6"/>
  <c r="G39" i="6" l="1"/>
  <c r="H38" i="6"/>
  <c r="H39" i="6" l="1"/>
  <c r="B40" i="6"/>
  <c r="B41" i="6" l="1"/>
  <c r="C40" i="6"/>
  <c r="A40" i="6"/>
  <c r="C41" i="6" l="1"/>
  <c r="D40" i="6"/>
  <c r="D41" i="6" l="1"/>
  <c r="E40" i="6"/>
  <c r="E41" i="6" l="1"/>
  <c r="F40" i="6"/>
  <c r="F41" i="6" l="1"/>
  <c r="G40" i="6"/>
  <c r="G41" i="6" l="1"/>
  <c r="H40" i="6"/>
  <c r="H41" i="6" l="1"/>
  <c r="B42" i="6"/>
  <c r="B43" i="6" l="1"/>
  <c r="A42" i="6"/>
  <c r="C42" i="6"/>
  <c r="D42" i="6" l="1"/>
  <c r="C43" i="6"/>
  <c r="E42" i="6" l="1"/>
  <c r="D43" i="6"/>
  <c r="F42" i="6" l="1"/>
  <c r="E43" i="6"/>
  <c r="G42" i="6" l="1"/>
  <c r="F43" i="6"/>
  <c r="H42" i="6" l="1"/>
  <c r="G43" i="6"/>
  <c r="H43" i="6" l="1"/>
  <c r="B44" i="6"/>
  <c r="K34" i="6" l="1"/>
  <c r="A44" i="6"/>
  <c r="B45" i="6"/>
  <c r="H31" i="6" s="1"/>
  <c r="H32" i="6" l="1"/>
  <c r="AI27" i="6"/>
  <c r="AJ27" i="6" s="1"/>
  <c r="K35" i="6"/>
  <c r="L34" i="6"/>
  <c r="M34" i="6" l="1"/>
  <c r="L35" i="6"/>
  <c r="M35" i="6" l="1"/>
  <c r="N34" i="6"/>
  <c r="O34" i="6" l="1"/>
  <c r="N35" i="6"/>
  <c r="P34" i="6" l="1"/>
  <c r="O35" i="6"/>
  <c r="J36" i="6" l="1"/>
  <c r="P35" i="6"/>
  <c r="I36" i="6" l="1"/>
  <c r="I34" i="6"/>
  <c r="K36" i="6"/>
  <c r="J37" i="6"/>
  <c r="K37" i="6" l="1"/>
  <c r="J31" i="6"/>
  <c r="L36" i="6"/>
  <c r="M36" i="6" l="1"/>
  <c r="L37" i="6"/>
  <c r="M37" i="6" l="1"/>
  <c r="N36" i="6"/>
  <c r="N37" i="6" l="1"/>
  <c r="O36" i="6"/>
  <c r="P36" i="6" s="1"/>
  <c r="P37" i="6" l="1"/>
  <c r="J38" i="6"/>
  <c r="J39" i="6" l="1"/>
  <c r="I38" i="6"/>
  <c r="K38" i="6"/>
  <c r="L38" i="6" l="1"/>
  <c r="K39" i="6"/>
  <c r="M38" i="6" l="1"/>
  <c r="L39" i="6"/>
  <c r="N38" i="6" l="1"/>
  <c r="M39" i="6"/>
  <c r="N39" i="6" l="1"/>
  <c r="O38" i="6"/>
  <c r="O39" i="6" l="1"/>
  <c r="P38" i="6"/>
  <c r="P39" i="6" l="1"/>
  <c r="J40" i="6"/>
  <c r="I40" i="6" l="1"/>
  <c r="J41" i="6"/>
  <c r="K40" i="6"/>
  <c r="L40" i="6" l="1"/>
  <c r="K41" i="6"/>
  <c r="L41" i="6" l="1"/>
  <c r="M40" i="6"/>
  <c r="M41" i="6" l="1"/>
  <c r="N40" i="6"/>
  <c r="N41" i="6" l="1"/>
  <c r="O40" i="6"/>
  <c r="P40" i="6" l="1"/>
  <c r="O41" i="6"/>
  <c r="P41" i="6" l="1"/>
  <c r="J42" i="6"/>
  <c r="I42" i="6" l="1"/>
  <c r="K42" i="6"/>
  <c r="J43" i="6"/>
  <c r="K43" i="6" l="1"/>
  <c r="L42" i="6"/>
  <c r="L43" i="6" l="1"/>
  <c r="M42" i="6"/>
  <c r="M43" i="6" l="1"/>
  <c r="P31" i="6" s="1"/>
  <c r="V34" i="6"/>
  <c r="W34" i="6" s="1"/>
  <c r="X34" i="6" l="1"/>
  <c r="W35" i="6"/>
  <c r="P32" i="6"/>
  <c r="AI28" i="6"/>
  <c r="AJ28" i="6" s="1"/>
  <c r="R36" i="6" l="1"/>
  <c r="X35" i="6"/>
  <c r="S36" i="6" l="1"/>
  <c r="Q36" i="6"/>
  <c r="R37" i="6"/>
  <c r="Q34" i="6"/>
  <c r="T36" i="6" l="1"/>
  <c r="S37" i="6"/>
  <c r="T37" i="6" l="1"/>
  <c r="R31" i="6"/>
  <c r="U36" i="6"/>
  <c r="V36" i="6" l="1"/>
  <c r="U37" i="6"/>
  <c r="W36" i="6" l="1"/>
  <c r="V37" i="6"/>
  <c r="W37" i="6" l="1"/>
  <c r="X36" i="6"/>
  <c r="X37" i="6" l="1"/>
  <c r="R38" i="6"/>
  <c r="Q38" i="6" l="1"/>
  <c r="S38" i="6"/>
  <c r="R39" i="6"/>
  <c r="T38" i="6" l="1"/>
  <c r="S39" i="6"/>
  <c r="T39" i="6" l="1"/>
  <c r="U38" i="6"/>
  <c r="V38" i="6" l="1"/>
  <c r="U39" i="6"/>
  <c r="V39" i="6" l="1"/>
  <c r="W38" i="6"/>
  <c r="W39" i="6" l="1"/>
  <c r="X38" i="6"/>
  <c r="X39" i="6" l="1"/>
  <c r="R40" i="6"/>
  <c r="S40" i="6" l="1"/>
  <c r="R41" i="6"/>
  <c r="Q40" i="6"/>
  <c r="S41" i="6" l="1"/>
  <c r="T40" i="6"/>
  <c r="T41" i="6" l="1"/>
  <c r="U40" i="6"/>
  <c r="V40" i="6" l="1"/>
  <c r="U41" i="6"/>
  <c r="W40" i="6" l="1"/>
  <c r="V41" i="6"/>
  <c r="X40" i="6" l="1"/>
  <c r="W41" i="6"/>
  <c r="X41" i="6" l="1"/>
  <c r="R42" i="6"/>
  <c r="R43" i="6" l="1"/>
  <c r="Q42" i="6"/>
  <c r="S42" i="6"/>
  <c r="T42" i="6" l="1"/>
  <c r="S43" i="6"/>
  <c r="T43" i="6" l="1"/>
  <c r="U42" i="6"/>
  <c r="U43" i="6" l="1"/>
  <c r="V42" i="6"/>
  <c r="W42" i="6" s="1"/>
  <c r="W43" i="6" l="1"/>
  <c r="X31" i="6" s="1"/>
  <c r="AF34" i="6"/>
  <c r="AF35" i="6" l="1"/>
  <c r="Z36" i="6"/>
  <c r="AI29" i="6"/>
  <c r="AJ29" i="6" s="1"/>
  <c r="X32" i="6"/>
  <c r="Z37" i="6" l="1"/>
  <c r="AA36" i="6"/>
  <c r="AB36" i="6" s="1"/>
  <c r="Y36" i="6"/>
  <c r="Y34" i="6"/>
  <c r="AC36" i="6" l="1"/>
  <c r="AB37" i="6"/>
  <c r="AD36" i="6" l="1"/>
  <c r="AE36" i="6" s="1"/>
  <c r="AC37" i="6"/>
  <c r="Z31" i="6"/>
  <c r="AE37" i="6" l="1"/>
  <c r="AF36" i="6"/>
  <c r="Z38" i="6" l="1"/>
  <c r="AF37" i="6"/>
  <c r="AA38" i="6" l="1"/>
  <c r="Z39" i="6"/>
  <c r="Y38" i="6"/>
  <c r="AB38" i="6" l="1"/>
  <c r="AA39" i="6"/>
  <c r="AB39" i="6" l="1"/>
  <c r="AC38" i="6"/>
  <c r="AD38" i="6" l="1"/>
  <c r="AC39" i="6"/>
  <c r="AD39" i="6" l="1"/>
  <c r="AE38" i="6"/>
  <c r="AE39" i="6" l="1"/>
  <c r="AF38" i="6"/>
  <c r="Z40" i="6" l="1"/>
  <c r="AF39" i="6"/>
  <c r="AA40" i="6" l="1"/>
  <c r="Y40" i="6"/>
  <c r="Z41" i="6"/>
  <c r="AB40" i="6" l="1"/>
  <c r="AA41" i="6"/>
  <c r="AC40" i="6" l="1"/>
  <c r="AB41" i="6"/>
  <c r="AC41" i="6" l="1"/>
  <c r="AD40" i="6"/>
  <c r="AE40" i="6" l="1"/>
  <c r="AD41" i="6"/>
  <c r="AF40" i="6" l="1"/>
  <c r="AE41" i="6"/>
  <c r="Z42" i="6" l="1"/>
  <c r="AF41" i="6"/>
  <c r="AA42" i="6" l="1"/>
  <c r="AB42" i="6" s="1"/>
  <c r="AC42" i="6" s="1"/>
  <c r="AD42" i="6" s="1"/>
  <c r="AE42" i="6" s="1"/>
  <c r="Y42" i="6"/>
  <c r="AF42" i="6" l="1"/>
  <c r="AE43" i="6"/>
  <c r="Z44" i="6" l="1"/>
  <c r="AF43" i="6"/>
  <c r="AF31" i="6" s="1"/>
  <c r="AI30" i="6" l="1"/>
  <c r="AJ30" i="6" s="1"/>
  <c r="AF32" i="6"/>
  <c r="Y44" i="6"/>
  <c r="AA44" i="6"/>
  <c r="AI10" i="6" l="1"/>
  <c r="AI12" i="6" s="1"/>
  <c r="AI14" i="6" s="1"/>
</calcChain>
</file>

<file path=xl/sharedStrings.xml><?xml version="1.0" encoding="utf-8"?>
<sst xmlns="http://schemas.openxmlformats.org/spreadsheetml/2006/main" count="215" uniqueCount="54">
  <si>
    <t>Trabajador:</t>
  </si>
  <si>
    <t>AÑO</t>
  </si>
  <si>
    <t>Horas mes:</t>
  </si>
  <si>
    <t>H. acumula:</t>
  </si>
  <si>
    <t>Jornada:</t>
  </si>
  <si>
    <t>Sem</t>
  </si>
  <si>
    <t>lun</t>
  </si>
  <si>
    <t>mar</t>
  </si>
  <si>
    <t>mier</t>
  </si>
  <si>
    <t>juev</t>
  </si>
  <si>
    <t>vier</t>
  </si>
  <si>
    <t>sab</t>
  </si>
  <si>
    <t>dom</t>
  </si>
  <si>
    <t>Convenio</t>
  </si>
  <si>
    <t>F</t>
  </si>
  <si>
    <t>Trabajador</t>
  </si>
  <si>
    <t>Horas trabajadas:</t>
  </si>
  <si>
    <t>Mes</t>
  </si>
  <si>
    <t>Acumula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</si>
  <si>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</si>
  <si>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</si>
  <si>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</si>
  <si>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</si>
  <si>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</si>
  <si>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</si>
  <si>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</si>
  <si>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</si>
  <si>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</si>
  <si>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</si>
  <si>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</si>
  <si>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</si>
  <si>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Festivo:</t>
  </si>
  <si>
    <t>Domingo / Festivo</t>
  </si>
  <si>
    <t>Vacaciones</t>
  </si>
  <si>
    <t>IT</t>
  </si>
  <si>
    <t>Ausencias</t>
  </si>
  <si>
    <t>Completa</t>
  </si>
  <si>
    <t>HORARIO INVIERNO</t>
  </si>
  <si>
    <t>L</t>
  </si>
  <si>
    <t>M</t>
  </si>
  <si>
    <t>X</t>
  </si>
  <si>
    <t>J</t>
  </si>
  <si>
    <t>V</t>
  </si>
  <si>
    <t>Este año Agosto, septiembre</t>
  </si>
  <si>
    <t>Diferencia jornada</t>
  </si>
  <si>
    <t>Suponiendo vac.en jornada continua, horas día</t>
  </si>
  <si>
    <t>Dias aprox de vacaciones</t>
  </si>
  <si>
    <t>HORARIO VERANO / REDUCIDO</t>
  </si>
  <si>
    <t>Inicio de contrato</t>
  </si>
  <si>
    <t>Semanas de trabajo al año</t>
  </si>
  <si>
    <t>Jornada Completa</t>
  </si>
  <si>
    <t>Convenio desde 27-05-24</t>
  </si>
  <si>
    <t>Cristina San Martin</t>
  </si>
  <si>
    <t>Cada año ajustamos hora de entrada y hora de salida para hacer el cuadre de calendario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</si>
</sst>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"/>
    <numFmt numFmtId="165" formatCode="mmm"/>
    <numFmt numFmtId="166" formatCode="d"/>
    <numFmt numFmtId="167" formatCode="dd\-mm\-yy;@"/>
    <numFmt numFmtId="168" formatCode="#,##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669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6">
    <xf numFmtId="0" fontId="0" fillId="0" borderId="0" xfId="0"/>
    <xf numFmtId="1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1" fontId="5" fillId="0" borderId="0" xfId="0" applyNumberFormat="1" applyFont="1"/>
    <xf numFmtId="1" fontId="5" fillId="0" borderId="0" xfId="0" applyNumberFormat="1" applyFont="1" applyAlignment="1">
      <alignment horizontal="center"/>
    </xf>
    <xf numFmtId="1" fontId="5" fillId="0" borderId="0" xfId="1" applyNumberFormat="1" applyFont="1" applyAlignment="1">
      <alignment horizontal="center" vertical="center"/>
    </xf>
    <xf numFmtId="166" fontId="2" fillId="0" borderId="0" xfId="0" applyNumberFormat="1" applyFont="1"/>
    <xf numFmtId="166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4" fontId="11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166" fontId="7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/>
    <xf numFmtId="167" fontId="3" fillId="0" borderId="0" xfId="0" applyNumberFormat="1" applyFont="1"/>
    <xf numFmtId="4" fontId="11" fillId="4" borderId="0" xfId="0" applyNumberFormat="1" applyFont="1" applyFill="1" applyAlignment="1">
      <alignment horizontal="righ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3" fillId="0" borderId="0" xfId="0" applyNumberFormat="1" applyFont="1"/>
    <xf numFmtId="0" fontId="15" fillId="2" borderId="0" xfId="0" applyFont="1" applyFill="1" applyAlignment="1">
      <alignment horizontal="left" vertical="center"/>
    </xf>
    <xf numFmtId="0" fontId="3" fillId="2" borderId="0" xfId="0" applyFont="1" applyFill="1"/>
    <xf numFmtId="0" fontId="15" fillId="0" borderId="0" xfId="0" applyFont="1" applyAlignment="1">
      <alignment horizontal="center" vertical="center"/>
    </xf>
    <xf numFmtId="0" fontId="10" fillId="5" borderId="0" xfId="0" applyFont="1" applyFill="1" applyAlignment="1">
      <alignment horizontal="left" vertical="center"/>
    </xf>
    <xf numFmtId="0" fontId="3" fillId="5" borderId="0" xfId="0" applyFont="1" applyFill="1"/>
    <xf numFmtId="0" fontId="2" fillId="6" borderId="0" xfId="0" applyFont="1" applyFill="1"/>
    <xf numFmtId="0" fontId="3" fillId="6" borderId="0" xfId="0" applyFont="1" applyFill="1"/>
    <xf numFmtId="2" fontId="3" fillId="0" borderId="0" xfId="0" applyNumberFormat="1" applyFont="1"/>
    <xf numFmtId="165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6" fontId="9" fillId="2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166" fontId="9" fillId="3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7" fontId="0" fillId="0" borderId="0" xfId="0" applyNumberFormat="1" applyAlignment="1" applyProtection="1">
      <alignment horizontal="right"/>
      <protection locked="0"/>
    </xf>
    <xf numFmtId="166" fontId="3" fillId="0" borderId="0" xfId="0" applyNumberFormat="1" applyFont="1"/>
    <xf numFmtId="0" fontId="16" fillId="2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164" fontId="17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16" fontId="2" fillId="0" borderId="0" xfId="0" applyNumberFormat="1" applyFont="1"/>
    <xf numFmtId="0" fontId="3" fillId="0" borderId="0" xfId="0" applyFont="1" applyAlignment="1">
      <alignment horizontal="left" vertical="center"/>
    </xf>
    <xf numFmtId="20" fontId="0" fillId="0" borderId="0" xfId="0" applyNumberFormat="1"/>
    <xf numFmtId="4" fontId="14" fillId="0" borderId="0" xfId="0" applyNumberFormat="1" applyFont="1" applyAlignment="1">
      <alignment horizontal="center"/>
    </xf>
    <xf numFmtId="4" fontId="0" fillId="0" borderId="0" xfId="0" applyNumberFormat="1"/>
    <xf numFmtId="2" fontId="0" fillId="0" borderId="0" xfId="0" applyNumberFormat="1"/>
    <xf numFmtId="168" fontId="11" fillId="7" borderId="2" xfId="0" applyNumberFormat="1" applyFont="1" applyFill="1" applyBorder="1" applyAlignment="1">
      <alignment horizontal="center"/>
    </xf>
    <xf numFmtId="20" fontId="3" fillId="0" borderId="0" xfId="0" applyNumberFormat="1" applyFont="1" applyAlignment="1">
      <alignment horizontal="center"/>
    </xf>
    <xf numFmtId="14" fontId="2" fillId="0" borderId="0" xfId="0" applyNumberFormat="1" applyFont="1"/>
    <xf numFmtId="168" fontId="11" fillId="0" borderId="2" xfId="0" applyNumberFormat="1" applyFont="1" applyBorder="1" applyAlignment="1">
      <alignment horizontal="center"/>
    </xf>
    <xf numFmtId="168" fontId="11" fillId="8" borderId="2" xfId="0" applyNumberFormat="1" applyFont="1" applyFill="1" applyBorder="1" applyAlignment="1">
      <alignment horizontal="center"/>
    </xf>
    <xf numFmtId="164" fontId="18" fillId="0" borderId="0" xfId="0" applyNumberFormat="1" applyFont="1" applyAlignment="1">
      <alignment horizontal="center"/>
    </xf>
    <xf numFmtId="17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7" borderId="0" xfId="0" applyFill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Normal" xfId="0" builtinId="0"/>
    <cellStyle name="Normal 2" xfId="1" xr:uid="{BD2D6F6B-B940-4CB9-8C04-CDD5B54D14EC}"/>
    <cellStyle name="Normal 2 3 3" xfId="2" xr:uid="{ED9A7FC6-B103-43BE-A5FD-400E6C3B44E9}"/>
  </cellStyles>
  <dxfs count="0"/>
  <tableStyles count="0" defaultTableStyle="TableStyleMedium2" defaultPivotStyle="PivotStyleLight16"/>
  <colors>
    <mruColors>
      <color rgb="FF0066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8E05-6D71-4BB6-86F9-896E4EF639F9}">
  <dimension ref="A1:AP71"/>
  <sheetViews>
    <sheetView tabSelected="1" zoomScaleNormal="100" zoomScaleSheetLayoutView="100" workbookViewId="0">
      <selection activeCell="AJ40" sqref="AJ40"/>
    </sheetView>
  </sheetViews>
  <sheetFormatPr baseColWidth="10" defaultColWidth="12.28515625" defaultRowHeight="12.75" x14ac:dyDescent="0.2"/>
  <cols>
    <col min="1" max="1" width="3.7109375" style="1" bestFit="1" customWidth="1"/>
    <col min="2" max="7" width="5.7109375" style="2" customWidth="1"/>
    <col min="8" max="8" width="5.7109375" style="5" customWidth="1"/>
    <col min="9" max="9" width="3.7109375" style="1" bestFit="1" customWidth="1"/>
    <col min="10" max="15" width="5.7109375" style="2" customWidth="1"/>
    <col min="16" max="16" width="5.7109375" style="5" customWidth="1"/>
    <col min="17" max="17" width="4.5703125" style="1" bestFit="1" customWidth="1"/>
    <col min="18" max="24" width="5.7109375" style="2" customWidth="1"/>
    <col min="25" max="25" width="3.7109375" style="1" bestFit="1" customWidth="1"/>
    <col min="26" max="31" width="5.7109375" style="2" customWidth="1"/>
    <col min="32" max="32" width="6.7109375" style="2" customWidth="1"/>
    <col min="33" max="33" width="3.85546875" style="2" customWidth="1"/>
    <col min="34" max="34" width="19.140625" style="7" customWidth="1"/>
    <col min="35" max="35" width="9" style="2" bestFit="1" customWidth="1"/>
    <col min="36" max="36" width="12" style="2" customWidth="1"/>
    <col min="37" max="37" width="4.42578125" style="2" customWidth="1"/>
    <col min="38" max="38" width="12.28515625" style="2"/>
    <col min="39" max="39" width="21.28515625" style="2" bestFit="1" customWidth="1"/>
    <col min="40" max="16384" width="12.28515625" style="2"/>
  </cols>
  <sheetData>
    <row r="1" spans="1:42" ht="21" x14ac:dyDescent="0.35">
      <c r="B1" s="60" t="s">
        <v>0</v>
      </c>
      <c r="C1" s="4"/>
      <c r="D1" s="58" t="s">
        <v>52</v>
      </c>
      <c r="E1" s="3"/>
      <c r="G1" s="3"/>
      <c r="L1" s="72" t="s">
        <v>4</v>
      </c>
      <c r="M1" s="72"/>
      <c r="N1" s="58" t="s">
        <v>36</v>
      </c>
      <c r="AD1" s="6" t="s">
        <v>1</v>
      </c>
      <c r="AE1" s="70">
        <f>+B10</f>
        <v>45306</v>
      </c>
      <c r="AF1" s="70"/>
    </row>
    <row r="2" spans="1:42" ht="5.0999999999999996" customHeight="1" x14ac:dyDescent="0.2">
      <c r="A2" s="8"/>
      <c r="H2" s="2"/>
      <c r="I2" s="8"/>
      <c r="P2" s="2"/>
      <c r="Q2" s="8"/>
      <c r="Y2" s="8"/>
    </row>
    <row r="3" spans="1:42" ht="15.75" x14ac:dyDescent="0.25">
      <c r="B3" s="71">
        <f>+B8</f>
        <v>45299</v>
      </c>
      <c r="C3" s="71"/>
      <c r="D3" s="71"/>
      <c r="E3" s="71"/>
      <c r="F3" s="41" t="s">
        <v>2</v>
      </c>
      <c r="G3" s="42"/>
      <c r="H3" s="50">
        <f>SUM(B7:H7,B9:H9,B11:H11,B13:H13,B15:H15)</f>
        <v>0</v>
      </c>
      <c r="J3" s="71">
        <f>+J8</f>
        <v>45327</v>
      </c>
      <c r="K3" s="71"/>
      <c r="L3" s="71"/>
      <c r="M3" s="71"/>
      <c r="N3" s="41" t="s">
        <v>2</v>
      </c>
      <c r="O3" s="42"/>
      <c r="P3" s="50">
        <f>SUM(J7:P7,J9:P9,J11:P11,J13:P13,J15:P15)</f>
        <v>0</v>
      </c>
      <c r="R3" s="71">
        <f>+R8</f>
        <v>45355</v>
      </c>
      <c r="S3" s="71"/>
      <c r="T3" s="71"/>
      <c r="U3" s="71"/>
      <c r="V3" s="41" t="s">
        <v>2</v>
      </c>
      <c r="W3" s="42"/>
      <c r="X3" s="50">
        <f>SUM(R7:X7,R9:X9,R11:X11,R13:X13,R15:X15)</f>
        <v>0</v>
      </c>
      <c r="Z3" s="71">
        <f>+Z6</f>
        <v>45383</v>
      </c>
      <c r="AA3" s="71"/>
      <c r="AB3" s="71"/>
      <c r="AC3" s="71"/>
      <c r="AD3" s="41" t="s">
        <v>2</v>
      </c>
      <c r="AE3" s="42"/>
      <c r="AF3" s="50">
        <f>SUM(Z7:AF7,Z9:AF9,Z11:AF11,Z13:AF13,Z15:AF15)</f>
        <v>0</v>
      </c>
      <c r="AH3" s="7" t="s">
        <v>48</v>
      </c>
      <c r="AI3" s="67">
        <v>45439</v>
      </c>
      <c r="AJ3" s="57"/>
      <c r="AK3" s="5"/>
      <c r="AL3" s="5"/>
      <c r="AM3" s="5"/>
      <c r="AN3" s="5"/>
      <c r="AO3" s="5"/>
    </row>
    <row r="4" spans="1:42" x14ac:dyDescent="0.2">
      <c r="B4" s="71"/>
      <c r="C4" s="71"/>
      <c r="D4" s="71"/>
      <c r="E4" s="71"/>
      <c r="F4" s="41" t="s">
        <v>3</v>
      </c>
      <c r="G4" s="41"/>
      <c r="H4" s="43">
        <f>+H3</f>
        <v>0</v>
      </c>
      <c r="J4" s="71"/>
      <c r="K4" s="71"/>
      <c r="L4" s="71"/>
      <c r="M4" s="71"/>
      <c r="N4" s="41" t="s">
        <v>3</v>
      </c>
      <c r="O4" s="41"/>
      <c r="P4" s="49">
        <f>+P3+H4</f>
        <v>0</v>
      </c>
      <c r="R4" s="71"/>
      <c r="S4" s="71"/>
      <c r="T4" s="71"/>
      <c r="U4" s="71"/>
      <c r="V4" s="41" t="s">
        <v>3</v>
      </c>
      <c r="W4" s="41"/>
      <c r="X4" s="49">
        <f>+X3+P4</f>
        <v>0</v>
      </c>
      <c r="Z4" s="71"/>
      <c r="AA4" s="71"/>
      <c r="AB4" s="71"/>
      <c r="AC4" s="71"/>
      <c r="AD4" s="41" t="s">
        <v>3</v>
      </c>
      <c r="AE4" s="41"/>
      <c r="AF4" s="49">
        <f>+AF3+X4</f>
        <v>0</v>
      </c>
      <c r="AH4" s="5" t="s">
        <v>49</v>
      </c>
      <c r="AI4" s="1">
        <v>32</v>
      </c>
      <c r="AN4" s="11"/>
      <c r="AO4" s="11"/>
    </row>
    <row r="5" spans="1:42" s="5" customFormat="1" x14ac:dyDescent="0.2">
      <c r="A5" s="9" t="s">
        <v>5</v>
      </c>
      <c r="B5" s="44" t="s">
        <v>6</v>
      </c>
      <c r="C5" s="44" t="s">
        <v>7</v>
      </c>
      <c r="D5" s="44" t="s">
        <v>8</v>
      </c>
      <c r="E5" s="44" t="s">
        <v>9</v>
      </c>
      <c r="F5" s="44" t="s">
        <v>10</v>
      </c>
      <c r="G5" s="44" t="s">
        <v>11</v>
      </c>
      <c r="H5" s="44" t="s">
        <v>12</v>
      </c>
      <c r="I5" s="9" t="s">
        <v>5</v>
      </c>
      <c r="J5" s="44" t="s">
        <v>6</v>
      </c>
      <c r="K5" s="44" t="s">
        <v>7</v>
      </c>
      <c r="L5" s="44" t="s">
        <v>8</v>
      </c>
      <c r="M5" s="44" t="s">
        <v>9</v>
      </c>
      <c r="N5" s="44" t="s">
        <v>10</v>
      </c>
      <c r="O5" s="44" t="s">
        <v>11</v>
      </c>
      <c r="P5" s="44" t="s">
        <v>12</v>
      </c>
      <c r="Q5" s="9" t="s">
        <v>5</v>
      </c>
      <c r="R5" s="44" t="s">
        <v>6</v>
      </c>
      <c r="S5" s="44" t="s">
        <v>7</v>
      </c>
      <c r="T5" s="44" t="s">
        <v>8</v>
      </c>
      <c r="U5" s="44" t="s">
        <v>9</v>
      </c>
      <c r="V5" s="44" t="s">
        <v>10</v>
      </c>
      <c r="W5" s="44" t="s">
        <v>11</v>
      </c>
      <c r="X5" s="44" t="s">
        <v>12</v>
      </c>
      <c r="Y5" s="9" t="s">
        <v>5</v>
      </c>
      <c r="Z5" s="44" t="s">
        <v>6</v>
      </c>
      <c r="AA5" s="44" t="s">
        <v>7</v>
      </c>
      <c r="AB5" s="44" t="s">
        <v>8</v>
      </c>
      <c r="AC5" s="44" t="s">
        <v>9</v>
      </c>
      <c r="AD5" s="44" t="s">
        <v>10</v>
      </c>
      <c r="AE5" s="44" t="s">
        <v>11</v>
      </c>
      <c r="AF5" s="44" t="s">
        <v>12</v>
      </c>
      <c r="AH5" s="5" t="s">
        <v>50</v>
      </c>
      <c r="AI5" s="5">
        <v>40</v>
      </c>
      <c r="AN5" s="14"/>
      <c r="AO5" s="14"/>
    </row>
    <row r="6" spans="1:42" s="11" customFormat="1" ht="12" x14ac:dyDescent="0.2">
      <c r="A6" s="10">
        <f>IF(B6="",WEEKNUM(B8)-1,WEEKNUM(B6))</f>
        <v>1</v>
      </c>
      <c r="B6" s="46">
        <v>45292</v>
      </c>
      <c r="C6" s="48">
        <f t="shared" ref="C6:H8" si="0">+B6+1</f>
        <v>45293</v>
      </c>
      <c r="D6" s="48">
        <f t="shared" si="0"/>
        <v>45294</v>
      </c>
      <c r="E6" s="48">
        <f t="shared" si="0"/>
        <v>45295</v>
      </c>
      <c r="F6" s="48">
        <f t="shared" si="0"/>
        <v>45296</v>
      </c>
      <c r="G6" s="46">
        <f t="shared" si="0"/>
        <v>45297</v>
      </c>
      <c r="H6" s="46">
        <f t="shared" si="0"/>
        <v>45298</v>
      </c>
      <c r="I6" s="10">
        <f>IF(J6="",WEEKNUM(J8)-1,WEEKNUM(J6))</f>
        <v>5</v>
      </c>
      <c r="J6" s="45"/>
      <c r="K6" s="45"/>
      <c r="L6" s="45"/>
      <c r="M6" s="48">
        <f>+D14+1</f>
        <v>45323</v>
      </c>
      <c r="N6" s="48">
        <f>+M6+1</f>
        <v>45324</v>
      </c>
      <c r="O6" s="48">
        <f>+N6+1</f>
        <v>45325</v>
      </c>
      <c r="P6" s="46">
        <f>+O6+1</f>
        <v>45326</v>
      </c>
      <c r="Q6" s="10">
        <f>IF(R6="",WEEKNUM(R8)-1,WEEKNUM(R6))</f>
        <v>9</v>
      </c>
      <c r="R6" s="45"/>
      <c r="S6" s="45"/>
      <c r="T6" s="45"/>
      <c r="U6" s="45"/>
      <c r="V6" s="48">
        <f>+M14+1</f>
        <v>45352</v>
      </c>
      <c r="W6" s="48">
        <f>+V6+1</f>
        <v>45353</v>
      </c>
      <c r="X6" s="46">
        <f>+W6+1</f>
        <v>45354</v>
      </c>
      <c r="Y6" s="10">
        <f>IF(Z6="",WEEKNUM(Z8)-1,WEEKNUM(Z6))</f>
        <v>14</v>
      </c>
      <c r="Z6" s="46">
        <f>+X14+1</f>
        <v>45383</v>
      </c>
      <c r="AA6" s="48">
        <f t="shared" ref="AA6:AF6" si="1">+Z6+1</f>
        <v>45384</v>
      </c>
      <c r="AB6" s="48">
        <f t="shared" si="1"/>
        <v>45385</v>
      </c>
      <c r="AC6" s="48">
        <f t="shared" si="1"/>
        <v>45386</v>
      </c>
      <c r="AD6" s="48">
        <f t="shared" si="1"/>
        <v>45387</v>
      </c>
      <c r="AE6" s="48">
        <f t="shared" si="1"/>
        <v>45388</v>
      </c>
      <c r="AF6" s="46">
        <f t="shared" si="1"/>
        <v>45389</v>
      </c>
      <c r="AH6" s="21" t="s">
        <v>4</v>
      </c>
    </row>
    <row r="7" spans="1:42" s="14" customFormat="1" x14ac:dyDescent="0.2">
      <c r="A7" s="13"/>
      <c r="B7" s="55" t="s">
        <v>14</v>
      </c>
      <c r="C7" s="68"/>
      <c r="D7" s="68"/>
      <c r="E7" s="68"/>
      <c r="F7" s="68"/>
      <c r="G7" s="55" t="s">
        <v>14</v>
      </c>
      <c r="H7" s="47">
        <f>IF(H6="","",$AF$49)</f>
        <v>0</v>
      </c>
      <c r="I7" s="13"/>
      <c r="J7" s="47" t="str">
        <f>IF(J6="","",$Z$49)</f>
        <v/>
      </c>
      <c r="K7" s="47" t="str">
        <f>IF(K6="","",$AA$49)</f>
        <v/>
      </c>
      <c r="L7" s="47" t="str">
        <f>IF(L6="","",$AB$49)</f>
        <v/>
      </c>
      <c r="M7" s="47"/>
      <c r="N7" s="47"/>
      <c r="O7" s="47">
        <f>IF(O6="","",$AE$49)</f>
        <v>0</v>
      </c>
      <c r="P7" s="47">
        <f>IF(P6="","",$AF$49)</f>
        <v>0</v>
      </c>
      <c r="Q7" s="13"/>
      <c r="R7" s="47" t="str">
        <f>IF(R6="","",$Z$49)</f>
        <v/>
      </c>
      <c r="S7" s="47" t="str">
        <f>IF(S6="","",$AA$49)</f>
        <v/>
      </c>
      <c r="T7" s="47" t="str">
        <f>IF(T6="","",$AB$49)</f>
        <v/>
      </c>
      <c r="U7" s="47" t="str">
        <f>IF(U6="","",$AC$49)</f>
        <v/>
      </c>
      <c r="V7" s="47"/>
      <c r="W7" s="47">
        <f>IF(W6="","",$AE$49)</f>
        <v>0</v>
      </c>
      <c r="X7" s="47">
        <f>IF(X6="","",$AF$49)</f>
        <v>0</v>
      </c>
      <c r="Y7" s="13"/>
      <c r="Z7" s="55" t="s">
        <v>14</v>
      </c>
      <c r="AA7" s="47"/>
      <c r="AB7" s="47"/>
      <c r="AC7" s="47"/>
      <c r="AD7" s="47"/>
      <c r="AE7" s="47">
        <f>IF(AE6="","",$AE$49)</f>
        <v>0</v>
      </c>
      <c r="AF7" s="47">
        <f>IF(AF6="","",$AF$49)</f>
        <v>0</v>
      </c>
      <c r="AH7" s="18" t="s">
        <v>13</v>
      </c>
      <c r="AI7" s="22">
        <v>1673.33</v>
      </c>
    </row>
    <row r="8" spans="1:42" s="11" customFormat="1" x14ac:dyDescent="0.2">
      <c r="A8" s="10">
        <f>IF(B8="",WEEKNUM(B10)-1,WEEKNUM(B8))</f>
        <v>2</v>
      </c>
      <c r="B8" s="48">
        <f>+H6+1</f>
        <v>45299</v>
      </c>
      <c r="C8" s="48">
        <f t="shared" si="0"/>
        <v>45300</v>
      </c>
      <c r="D8" s="48">
        <f t="shared" si="0"/>
        <v>45301</v>
      </c>
      <c r="E8" s="48">
        <f t="shared" si="0"/>
        <v>45302</v>
      </c>
      <c r="F8" s="48">
        <f t="shared" si="0"/>
        <v>45303</v>
      </c>
      <c r="G8" s="48">
        <f t="shared" si="0"/>
        <v>45304</v>
      </c>
      <c r="H8" s="46">
        <f t="shared" si="0"/>
        <v>45305</v>
      </c>
      <c r="I8" s="10">
        <f>IF(J8="",WEEKNUM(J10)-1,WEEKNUM(J8))</f>
        <v>6</v>
      </c>
      <c r="J8" s="48">
        <f>+P6+1</f>
        <v>45327</v>
      </c>
      <c r="K8" s="48">
        <f t="shared" ref="K8:P8" si="2">+J8+1</f>
        <v>45328</v>
      </c>
      <c r="L8" s="48">
        <f t="shared" si="2"/>
        <v>45329</v>
      </c>
      <c r="M8" s="48">
        <f t="shared" si="2"/>
        <v>45330</v>
      </c>
      <c r="N8" s="48">
        <f t="shared" si="2"/>
        <v>45331</v>
      </c>
      <c r="O8" s="48">
        <f t="shared" si="2"/>
        <v>45332</v>
      </c>
      <c r="P8" s="46">
        <f t="shared" si="2"/>
        <v>45333</v>
      </c>
      <c r="Q8" s="10">
        <f>IF(R8="",WEEKNUM(R10)-1,WEEKNUM(R8))</f>
        <v>10</v>
      </c>
      <c r="R8" s="48">
        <f>+X6+1</f>
        <v>45355</v>
      </c>
      <c r="S8" s="48">
        <f t="shared" ref="S8:X8" si="3">+R8+1</f>
        <v>45356</v>
      </c>
      <c r="T8" s="48">
        <f t="shared" si="3"/>
        <v>45357</v>
      </c>
      <c r="U8" s="48">
        <f t="shared" si="3"/>
        <v>45358</v>
      </c>
      <c r="V8" s="48">
        <f t="shared" si="3"/>
        <v>45359</v>
      </c>
      <c r="W8" s="48">
        <f t="shared" si="3"/>
        <v>45360</v>
      </c>
      <c r="X8" s="46">
        <f t="shared" si="3"/>
        <v>45361</v>
      </c>
      <c r="Y8" s="10">
        <f>IF(Z8="",WEEKNUM(Z10)-1,WEEKNUM(Z8))</f>
        <v>15</v>
      </c>
      <c r="Z8" s="48">
        <f>+AF6+1</f>
        <v>45390</v>
      </c>
      <c r="AA8" s="48">
        <f t="shared" ref="AA8:AF8" si="4">+Z8+1</f>
        <v>45391</v>
      </c>
      <c r="AB8" s="48">
        <f t="shared" si="4"/>
        <v>45392</v>
      </c>
      <c r="AC8" s="48">
        <f t="shared" si="4"/>
        <v>45393</v>
      </c>
      <c r="AD8" s="48">
        <f t="shared" si="4"/>
        <v>45394</v>
      </c>
      <c r="AE8" s="48">
        <f t="shared" si="4"/>
        <v>45395</v>
      </c>
      <c r="AF8" s="46">
        <f t="shared" si="4"/>
        <v>45396</v>
      </c>
      <c r="AH8" s="11" t="s">
        <v>51</v>
      </c>
      <c r="AI8" s="22">
        <f>(AI7/365)*(5+30+31+31+30+31+30+31)</f>
        <v>1003.998</v>
      </c>
      <c r="AK8" s="12"/>
      <c r="AL8" s="12"/>
    </row>
    <row r="9" spans="1:42" s="14" customFormat="1" x14ac:dyDescent="0.2">
      <c r="A9" s="13"/>
      <c r="B9" s="47"/>
      <c r="C9" s="47"/>
      <c r="D9" s="47"/>
      <c r="E9" s="47"/>
      <c r="F9" s="47"/>
      <c r="G9" s="47">
        <f>IF(G8="","",$AE$49)</f>
        <v>0</v>
      </c>
      <c r="H9" s="47">
        <f>IF(H8="","",$AF$49)</f>
        <v>0</v>
      </c>
      <c r="I9" s="13"/>
      <c r="J9" s="47"/>
      <c r="K9" s="47"/>
      <c r="L9" s="47"/>
      <c r="M9" s="47"/>
      <c r="N9" s="47"/>
      <c r="O9" s="47">
        <f>IF(O8="","",$AE$49)</f>
        <v>0</v>
      </c>
      <c r="P9" s="47">
        <f>IF(P8="","",$AF$49)</f>
        <v>0</v>
      </c>
      <c r="Q9" s="13"/>
      <c r="R9" s="47"/>
      <c r="S9" s="47"/>
      <c r="T9" s="47"/>
      <c r="U9" s="47"/>
      <c r="V9" s="47"/>
      <c r="W9" s="47">
        <f>IF(W8="","",$AE$49)</f>
        <v>0</v>
      </c>
      <c r="X9" s="47">
        <f>IF(X8="","",$AF$49)</f>
        <v>0</v>
      </c>
      <c r="Y9" s="13"/>
      <c r="Z9" s="47"/>
      <c r="AA9" s="47"/>
      <c r="AB9" s="47"/>
      <c r="AC9" s="47"/>
      <c r="AD9" s="47"/>
      <c r="AE9" s="47">
        <f>IF(AE8="","",$AE$49)</f>
        <v>0</v>
      </c>
      <c r="AF9" s="47">
        <f>IF(AF8="","",$AF$49)</f>
        <v>0</v>
      </c>
      <c r="AK9" s="15"/>
      <c r="AL9" s="16"/>
    </row>
    <row r="10" spans="1:42" s="11" customFormat="1" x14ac:dyDescent="0.2">
      <c r="A10" s="10">
        <f>IF(B10="",WEEKNUM(B12)-1,WEEKNUM(B10))</f>
        <v>3</v>
      </c>
      <c r="B10" s="48">
        <f>+H8+1</f>
        <v>45306</v>
      </c>
      <c r="C10" s="48">
        <f t="shared" ref="C10:H10" si="5">+B10+1</f>
        <v>45307</v>
      </c>
      <c r="D10" s="48">
        <f t="shared" si="5"/>
        <v>45308</v>
      </c>
      <c r="E10" s="48">
        <f t="shared" si="5"/>
        <v>45309</v>
      </c>
      <c r="F10" s="48">
        <f t="shared" si="5"/>
        <v>45310</v>
      </c>
      <c r="G10" s="48">
        <f t="shared" si="5"/>
        <v>45311</v>
      </c>
      <c r="H10" s="46">
        <f t="shared" si="5"/>
        <v>45312</v>
      </c>
      <c r="I10" s="10">
        <f>IF(J10="",WEEKNUM(J12)-1,WEEKNUM(J10))</f>
        <v>7</v>
      </c>
      <c r="J10" s="48">
        <f>+P8+1</f>
        <v>45334</v>
      </c>
      <c r="K10" s="48">
        <f t="shared" ref="K10:P10" si="6">+J10+1</f>
        <v>45335</v>
      </c>
      <c r="L10" s="48">
        <f t="shared" si="6"/>
        <v>45336</v>
      </c>
      <c r="M10" s="48">
        <f t="shared" si="6"/>
        <v>45337</v>
      </c>
      <c r="N10" s="48">
        <f t="shared" si="6"/>
        <v>45338</v>
      </c>
      <c r="O10" s="48">
        <f t="shared" si="6"/>
        <v>45339</v>
      </c>
      <c r="P10" s="46">
        <f t="shared" si="6"/>
        <v>45340</v>
      </c>
      <c r="Q10" s="10">
        <f>IF(R10="",WEEKNUM(R12)-1,WEEKNUM(R10))</f>
        <v>11</v>
      </c>
      <c r="R10" s="48">
        <f>+X8+1</f>
        <v>45362</v>
      </c>
      <c r="S10" s="48">
        <f t="shared" ref="S10:X10" si="7">+R10+1</f>
        <v>45363</v>
      </c>
      <c r="T10" s="48">
        <f t="shared" si="7"/>
        <v>45364</v>
      </c>
      <c r="U10" s="48">
        <f t="shared" si="7"/>
        <v>45365</v>
      </c>
      <c r="V10" s="48">
        <f t="shared" si="7"/>
        <v>45366</v>
      </c>
      <c r="W10" s="48">
        <f t="shared" si="7"/>
        <v>45367</v>
      </c>
      <c r="X10" s="46">
        <f t="shared" si="7"/>
        <v>45368</v>
      </c>
      <c r="Y10" s="10">
        <f>IF(Z10="",WEEKNUM(#REF!)-1,WEEKNUM(Z10))</f>
        <v>16</v>
      </c>
      <c r="Z10" s="48">
        <f>+AF8+1</f>
        <v>45397</v>
      </c>
      <c r="AA10" s="48">
        <f t="shared" ref="AA10:AE10" si="8">+Z10+1</f>
        <v>45398</v>
      </c>
      <c r="AB10" s="48">
        <f t="shared" si="8"/>
        <v>45399</v>
      </c>
      <c r="AC10" s="48">
        <f t="shared" si="8"/>
        <v>45400</v>
      </c>
      <c r="AD10" s="48">
        <f t="shared" si="8"/>
        <v>45401</v>
      </c>
      <c r="AE10" s="48">
        <f t="shared" si="8"/>
        <v>45402</v>
      </c>
      <c r="AF10" s="46">
        <f>+AE10+1</f>
        <v>45403</v>
      </c>
      <c r="AH10" s="18" t="s">
        <v>15</v>
      </c>
      <c r="AI10" s="22">
        <f>+AJ30</f>
        <v>1008.5</v>
      </c>
      <c r="AK10" s="15"/>
      <c r="AL10" s="16"/>
    </row>
    <row r="11" spans="1:42" s="14" customFormat="1" x14ac:dyDescent="0.2">
      <c r="A11" s="13"/>
      <c r="B11" s="47"/>
      <c r="C11" s="47"/>
      <c r="D11" s="47"/>
      <c r="E11" s="47"/>
      <c r="F11" s="47"/>
      <c r="G11" s="47">
        <f>IF(G10="","",$AE$49)</f>
        <v>0</v>
      </c>
      <c r="H11" s="47">
        <f>IF(H10="","",$AF$49)</f>
        <v>0</v>
      </c>
      <c r="I11" s="13"/>
      <c r="J11" s="47"/>
      <c r="K11" s="47"/>
      <c r="L11" s="47"/>
      <c r="M11" s="47"/>
      <c r="N11" s="47"/>
      <c r="O11" s="47">
        <f>IF(O10="","",$AE$49)</f>
        <v>0</v>
      </c>
      <c r="P11" s="47">
        <f>IF(P10="","",$AF$49)</f>
        <v>0</v>
      </c>
      <c r="Q11" s="13"/>
      <c r="R11" s="47"/>
      <c r="S11" s="47"/>
      <c r="T11" s="47"/>
      <c r="U11" s="47"/>
      <c r="V11" s="47"/>
      <c r="W11" s="47">
        <f>IF(W10="","",$AE$49)</f>
        <v>0</v>
      </c>
      <c r="X11" s="47">
        <f>IF(X10="","",$AF$49)</f>
        <v>0</v>
      </c>
      <c r="Y11" s="13"/>
      <c r="Z11" s="47"/>
      <c r="AA11" s="47"/>
      <c r="AB11" s="47"/>
      <c r="AC11" s="47"/>
      <c r="AD11" s="47"/>
      <c r="AE11" s="47">
        <f>IF(AE10="","",$AE$49)</f>
        <v>0</v>
      </c>
      <c r="AF11" s="47">
        <f>IF(AF10="","",$AF$49)</f>
        <v>0</v>
      </c>
      <c r="AK11" s="15"/>
      <c r="AL11" s="16"/>
    </row>
    <row r="12" spans="1:42" s="11" customFormat="1" x14ac:dyDescent="0.2">
      <c r="A12" s="10">
        <f>IF(B12="",WEEKNUM(#REF!)-1,WEEKNUM(B12))</f>
        <v>4</v>
      </c>
      <c r="B12" s="48">
        <f>+H10+1</f>
        <v>45313</v>
      </c>
      <c r="C12" s="48">
        <f t="shared" ref="C12:G12" si="9">+B12+1</f>
        <v>45314</v>
      </c>
      <c r="D12" s="48">
        <f t="shared" si="9"/>
        <v>45315</v>
      </c>
      <c r="E12" s="48">
        <f t="shared" si="9"/>
        <v>45316</v>
      </c>
      <c r="F12" s="48">
        <f t="shared" si="9"/>
        <v>45317</v>
      </c>
      <c r="G12" s="48">
        <f t="shared" si="9"/>
        <v>45318</v>
      </c>
      <c r="H12" s="46">
        <f>+G12+1</f>
        <v>45319</v>
      </c>
      <c r="I12" s="10">
        <f>IF(J12="",WEEKNUM(#REF!)-1,WEEKNUM(J12))</f>
        <v>8</v>
      </c>
      <c r="J12" s="48">
        <f>+P10+1</f>
        <v>45341</v>
      </c>
      <c r="K12" s="48">
        <f t="shared" ref="K12:P14" si="10">+J12+1</f>
        <v>45342</v>
      </c>
      <c r="L12" s="48">
        <f t="shared" si="10"/>
        <v>45343</v>
      </c>
      <c r="M12" s="48">
        <f t="shared" si="10"/>
        <v>45344</v>
      </c>
      <c r="N12" s="48">
        <f t="shared" si="10"/>
        <v>45345</v>
      </c>
      <c r="O12" s="48">
        <f t="shared" si="10"/>
        <v>45346</v>
      </c>
      <c r="P12" s="46">
        <f t="shared" si="10"/>
        <v>45347</v>
      </c>
      <c r="Q12" s="10">
        <f>IF(R12="",WEEKNUM(#REF!)-1,WEEKNUM(R12))</f>
        <v>12</v>
      </c>
      <c r="R12" s="48">
        <f>+X10+1</f>
        <v>45369</v>
      </c>
      <c r="S12" s="48">
        <f t="shared" ref="S12:X12" si="11">+R12+1</f>
        <v>45370</v>
      </c>
      <c r="T12" s="48">
        <f t="shared" si="11"/>
        <v>45371</v>
      </c>
      <c r="U12" s="48">
        <f t="shared" si="11"/>
        <v>45372</v>
      </c>
      <c r="V12" s="48">
        <f t="shared" si="11"/>
        <v>45373</v>
      </c>
      <c r="W12" s="48">
        <f t="shared" si="11"/>
        <v>45374</v>
      </c>
      <c r="X12" s="46">
        <f t="shared" si="11"/>
        <v>45375</v>
      </c>
      <c r="Y12" s="10">
        <f>IF(Z12="",WEEKNUM(#REF!)-1,WEEKNUM(Z12))</f>
        <v>17</v>
      </c>
      <c r="Z12" s="48">
        <f>+AF10+1</f>
        <v>45404</v>
      </c>
      <c r="AA12" s="48">
        <f t="shared" ref="AA12:AF12" si="12">+Z12+1</f>
        <v>45405</v>
      </c>
      <c r="AB12" s="48">
        <f t="shared" si="12"/>
        <v>45406</v>
      </c>
      <c r="AC12" s="48">
        <f t="shared" si="12"/>
        <v>45407</v>
      </c>
      <c r="AD12" s="48">
        <f t="shared" si="12"/>
        <v>45408</v>
      </c>
      <c r="AE12" s="48">
        <f t="shared" si="12"/>
        <v>45409</v>
      </c>
      <c r="AF12" s="46">
        <f t="shared" si="12"/>
        <v>45410</v>
      </c>
      <c r="AH12" s="18" t="s">
        <v>44</v>
      </c>
      <c r="AI12" s="22">
        <f>AI10-AI8</f>
        <v>4.5019999999999527</v>
      </c>
      <c r="AJ12" s="14"/>
    </row>
    <row r="13" spans="1:42" s="14" customFormat="1" ht="15" x14ac:dyDescent="0.25">
      <c r="A13" s="13"/>
      <c r="B13" s="47"/>
      <c r="C13" s="47"/>
      <c r="D13" s="47"/>
      <c r="E13" s="47"/>
      <c r="F13" s="47"/>
      <c r="G13" s="47">
        <f>IF(G12="","",$AE$49)</f>
        <v>0</v>
      </c>
      <c r="H13" s="47">
        <f>IF(H12="","",$AF$49)</f>
        <v>0</v>
      </c>
      <c r="I13" s="13"/>
      <c r="J13" s="47"/>
      <c r="K13" s="47"/>
      <c r="L13" s="47"/>
      <c r="M13" s="47"/>
      <c r="N13" s="47"/>
      <c r="O13" s="47">
        <f>IF(O12="","",$AE$49)</f>
        <v>0</v>
      </c>
      <c r="P13" s="47">
        <f>IF(P12="","",$AF$49)</f>
        <v>0</v>
      </c>
      <c r="Q13" s="13"/>
      <c r="R13" s="47"/>
      <c r="S13" s="47"/>
      <c r="T13" s="47"/>
      <c r="U13" s="47"/>
      <c r="V13" s="47"/>
      <c r="W13" s="47">
        <f>IF(W12="","",$AE$49)</f>
        <v>0</v>
      </c>
      <c r="X13" s="47">
        <f>IF(X12="","",$AF$49)</f>
        <v>0</v>
      </c>
      <c r="Y13" s="13"/>
      <c r="Z13" s="47"/>
      <c r="AA13" s="47"/>
      <c r="AB13" s="47"/>
      <c r="AC13" s="47"/>
      <c r="AD13" s="47"/>
      <c r="AE13" s="47">
        <f>IF(AE12="","",$AE$49)</f>
        <v>0</v>
      </c>
      <c r="AF13" s="47">
        <f>IF(AF12="","",$AF$49)</f>
        <v>0</v>
      </c>
      <c r="AH13" s="17"/>
      <c r="AI13" s="22">
        <f>+Q62</f>
        <v>6.5</v>
      </c>
      <c r="AJ13" t="s">
        <v>45</v>
      </c>
      <c r="AK13" s="16"/>
      <c r="AL13" s="62"/>
    </row>
    <row r="14" spans="1:42" s="11" customFormat="1" ht="16.5" customHeight="1" x14ac:dyDescent="0.25">
      <c r="A14" s="10">
        <f>IF(B14="",WEEKNUM(J3)-1,WEEKNUM(B14))</f>
        <v>5</v>
      </c>
      <c r="B14" s="48">
        <f>+H12+1</f>
        <v>45320</v>
      </c>
      <c r="C14" s="48">
        <f t="shared" ref="C14:D14" si="13">+B14+1</f>
        <v>45321</v>
      </c>
      <c r="D14" s="48">
        <f t="shared" si="13"/>
        <v>45322</v>
      </c>
      <c r="E14" s="27"/>
      <c r="F14" s="27"/>
      <c r="G14" s="27"/>
      <c r="H14" s="27"/>
      <c r="I14" s="10">
        <f>IF(J14="",WEEKNUM(R3)-1,WEEKNUM(J14))</f>
        <v>9</v>
      </c>
      <c r="J14" s="48">
        <f>+P12+1</f>
        <v>45348</v>
      </c>
      <c r="K14" s="48">
        <f t="shared" si="10"/>
        <v>45349</v>
      </c>
      <c r="L14" s="48">
        <f t="shared" si="10"/>
        <v>45350</v>
      </c>
      <c r="M14" s="48">
        <f t="shared" si="10"/>
        <v>45351</v>
      </c>
      <c r="N14" s="27"/>
      <c r="O14" s="27"/>
      <c r="P14" s="27"/>
      <c r="Q14" s="10">
        <f>IF(R14="",WEEKNUM(Z3)-1,WEEKNUM(R14))</f>
        <v>13</v>
      </c>
      <c r="R14" s="48">
        <f>+X12+1</f>
        <v>45376</v>
      </c>
      <c r="S14" s="48">
        <f>+R14+1</f>
        <v>45377</v>
      </c>
      <c r="T14" s="48">
        <f>+S14+1</f>
        <v>45378</v>
      </c>
      <c r="U14" s="46">
        <f>+T14+1</f>
        <v>45379</v>
      </c>
      <c r="V14" s="46">
        <f>+U14+1</f>
        <v>45380</v>
      </c>
      <c r="W14" s="48">
        <f t="shared" ref="W14:X14" si="14">+V14+1</f>
        <v>45381</v>
      </c>
      <c r="X14" s="46">
        <f t="shared" si="14"/>
        <v>45382</v>
      </c>
      <c r="Y14" s="10">
        <f>IF(Z14="",WEEKNUM(AH3)-1,WEEKNUM(Z14))</f>
        <v>18</v>
      </c>
      <c r="Z14" s="48">
        <f>+AF12+1</f>
        <v>45411</v>
      </c>
      <c r="AA14" s="48">
        <f>+Z14+1</f>
        <v>45412</v>
      </c>
      <c r="AB14" s="27"/>
      <c r="AC14" s="27"/>
      <c r="AD14" s="27"/>
      <c r="AE14" s="27"/>
      <c r="AF14" s="27"/>
      <c r="AH14" s="17"/>
      <c r="AI14" s="22">
        <f>AI12/AI13</f>
        <v>0.69261538461537731</v>
      </c>
      <c r="AJ14" t="s">
        <v>46</v>
      </c>
    </row>
    <row r="15" spans="1:42" s="14" customFormat="1" x14ac:dyDescent="0.2">
      <c r="A15" s="13"/>
      <c r="B15" s="47"/>
      <c r="C15" s="47"/>
      <c r="D15" s="47"/>
      <c r="E15" s="27" t="str">
        <f>IF(E14="","",$AC$49)</f>
        <v/>
      </c>
      <c r="F15" s="27" t="str">
        <f>IF(F14="","",$AD$49)</f>
        <v/>
      </c>
      <c r="G15" s="27" t="str">
        <f>IF(G14="","",$AE$49)</f>
        <v/>
      </c>
      <c r="H15" s="27" t="str">
        <f>IF(H14="","",$AF$49)</f>
        <v/>
      </c>
      <c r="I15" s="13"/>
      <c r="J15" s="47"/>
      <c r="K15" s="47"/>
      <c r="L15" s="47"/>
      <c r="M15" s="47"/>
      <c r="N15" s="27" t="str">
        <f>IF(N14="","",$AD$49)</f>
        <v/>
      </c>
      <c r="O15" s="27" t="str">
        <f>IF(O14="","",$AE$49)</f>
        <v/>
      </c>
      <c r="P15" s="27" t="str">
        <f>IF(P14="","",$AF$49)</f>
        <v/>
      </c>
      <c r="Q15" s="13"/>
      <c r="R15" s="68"/>
      <c r="S15" s="68"/>
      <c r="T15" s="68"/>
      <c r="U15" s="55" t="s">
        <v>14</v>
      </c>
      <c r="V15" s="55" t="s">
        <v>14</v>
      </c>
      <c r="W15" s="47">
        <f>IF(W14="","",$AE$49)</f>
        <v>0</v>
      </c>
      <c r="X15" s="47">
        <f>IF(X14="","",$AF$49)</f>
        <v>0</v>
      </c>
      <c r="Y15" s="13"/>
      <c r="Z15" s="47"/>
      <c r="AA15" s="47"/>
      <c r="AB15" s="27" t="str">
        <f>IF(AB14="","",$AB$49)</f>
        <v/>
      </c>
      <c r="AC15" s="27" t="str">
        <f>IF(AC14="","",$AC$49)</f>
        <v/>
      </c>
      <c r="AD15" s="27" t="str">
        <f>IF(AD14="","",$AD$49)</f>
        <v/>
      </c>
      <c r="AE15" s="27" t="str">
        <f>IF(AE14="","",$AE$49)</f>
        <v/>
      </c>
      <c r="AF15" s="27" t="str">
        <f>IF(AF14="","",$AF$49)</f>
        <v/>
      </c>
      <c r="AK15" s="15"/>
      <c r="AL15" s="15"/>
    </row>
    <row r="16" spans="1:42" s="11" customFormat="1" x14ac:dyDescent="0.2">
      <c r="A16" s="10"/>
      <c r="Q16" s="10"/>
      <c r="AH16" s="18"/>
      <c r="AI16" s="14"/>
      <c r="AJ16" s="19"/>
      <c r="AK16" s="14"/>
      <c r="AL16" s="14"/>
      <c r="AM16" s="14"/>
      <c r="AN16" s="14"/>
      <c r="AO16" s="14"/>
      <c r="AP16" s="14"/>
    </row>
    <row r="17" spans="1:42" x14ac:dyDescent="0.2">
      <c r="A17" s="8"/>
      <c r="B17" s="71">
        <f>+B22</f>
        <v>45418</v>
      </c>
      <c r="C17" s="71"/>
      <c r="D17" s="71"/>
      <c r="E17" s="71"/>
      <c r="F17" s="41" t="s">
        <v>2</v>
      </c>
      <c r="G17" s="42"/>
      <c r="H17" s="50">
        <f>SUM(B21:H21,B23:H23,B25:H25,B27:H27,B29:H29)</f>
        <v>38.5</v>
      </c>
      <c r="I17" s="8"/>
      <c r="J17" s="71">
        <f>+J22</f>
        <v>45446</v>
      </c>
      <c r="K17" s="71"/>
      <c r="L17" s="71"/>
      <c r="M17" s="71"/>
      <c r="N17" s="41" t="s">
        <v>2</v>
      </c>
      <c r="O17" s="42"/>
      <c r="P17" s="50">
        <f>SUM(J21:P21,J23:P23,J25:P25,J27:P27,J29:P29)</f>
        <v>148</v>
      </c>
      <c r="Q17" s="8"/>
      <c r="R17" s="71">
        <f>+R20</f>
        <v>45474</v>
      </c>
      <c r="S17" s="71"/>
      <c r="T17" s="71"/>
      <c r="U17" s="71"/>
      <c r="V17" s="41" t="s">
        <v>2</v>
      </c>
      <c r="W17" s="42"/>
      <c r="X17" s="50">
        <f>SUM(R21:X21,R23:X23,R25:X25,R27:X27,R29:X29)</f>
        <v>123.5</v>
      </c>
      <c r="Y17" s="8"/>
      <c r="Z17" s="71">
        <f>+AA22</f>
        <v>45510</v>
      </c>
      <c r="AA17" s="71"/>
      <c r="AB17" s="71"/>
      <c r="AC17" s="71"/>
      <c r="AD17" s="41" t="s">
        <v>2</v>
      </c>
      <c r="AE17" s="42"/>
      <c r="AF17" s="50">
        <f>SUM(Z21:AF21,Z23:AF23,Z25:AF25,Z27:AF27,Z29:AF29)</f>
        <v>84.5</v>
      </c>
      <c r="AH17" s="20" t="s">
        <v>16</v>
      </c>
      <c r="AJ17" s="24"/>
      <c r="AK17" s="14"/>
      <c r="AP17" s="14"/>
    </row>
    <row r="18" spans="1:42" x14ac:dyDescent="0.2">
      <c r="A18" s="8"/>
      <c r="B18" s="71"/>
      <c r="C18" s="71"/>
      <c r="D18" s="71"/>
      <c r="E18" s="71"/>
      <c r="F18" s="41" t="s">
        <v>3</v>
      </c>
      <c r="G18" s="41"/>
      <c r="H18" s="50">
        <f>+H17+AF4</f>
        <v>38.5</v>
      </c>
      <c r="I18" s="8"/>
      <c r="J18" s="71"/>
      <c r="K18" s="71"/>
      <c r="L18" s="71"/>
      <c r="M18" s="71"/>
      <c r="N18" s="41" t="s">
        <v>3</v>
      </c>
      <c r="O18" s="41"/>
      <c r="P18" s="50">
        <f>+P17+H18</f>
        <v>186.5</v>
      </c>
      <c r="Q18" s="8"/>
      <c r="R18" s="71"/>
      <c r="S18" s="71"/>
      <c r="T18" s="71"/>
      <c r="U18" s="71"/>
      <c r="V18" s="41" t="s">
        <v>3</v>
      </c>
      <c r="W18" s="41"/>
      <c r="X18" s="50">
        <f>+X17+P18</f>
        <v>310</v>
      </c>
      <c r="Y18" s="8"/>
      <c r="Z18" s="71"/>
      <c r="AA18" s="71"/>
      <c r="AB18" s="71"/>
      <c r="AC18" s="71"/>
      <c r="AD18" s="41" t="s">
        <v>3</v>
      </c>
      <c r="AE18" s="50"/>
      <c r="AF18" s="50">
        <f>+AF17+X18</f>
        <v>394.5</v>
      </c>
      <c r="AH18" s="5"/>
      <c r="AI18" s="23" t="s">
        <v>17</v>
      </c>
      <c r="AJ18" s="23" t="s">
        <v>18</v>
      </c>
      <c r="AL18" s="52"/>
      <c r="AM18" s="52"/>
      <c r="AN18" s="52"/>
      <c r="AO18" s="52"/>
      <c r="AP18" s="52"/>
    </row>
    <row r="19" spans="1:42" s="5" customFormat="1" ht="15" x14ac:dyDescent="0.25">
      <c r="A19" s="9" t="s">
        <v>5</v>
      </c>
      <c r="B19" s="44" t="s">
        <v>6</v>
      </c>
      <c r="C19" s="44" t="s">
        <v>7</v>
      </c>
      <c r="D19" s="44" t="s">
        <v>8</v>
      </c>
      <c r="E19" s="44" t="s">
        <v>9</v>
      </c>
      <c r="F19" s="44" t="s">
        <v>10</v>
      </c>
      <c r="G19" s="44" t="s">
        <v>11</v>
      </c>
      <c r="H19" s="44" t="s">
        <v>12</v>
      </c>
      <c r="I19" s="9" t="s">
        <v>5</v>
      </c>
      <c r="J19" s="44" t="s">
        <v>6</v>
      </c>
      <c r="K19" s="44" t="s">
        <v>7</v>
      </c>
      <c r="L19" s="44" t="s">
        <v>8</v>
      </c>
      <c r="M19" s="44" t="s">
        <v>9</v>
      </c>
      <c r="N19" s="44" t="s">
        <v>10</v>
      </c>
      <c r="O19" s="44" t="s">
        <v>11</v>
      </c>
      <c r="P19" s="44" t="s">
        <v>12</v>
      </c>
      <c r="Q19" s="9" t="s">
        <v>5</v>
      </c>
      <c r="R19" s="44" t="s">
        <v>6</v>
      </c>
      <c r="S19" s="44" t="s">
        <v>7</v>
      </c>
      <c r="T19" s="44" t="s">
        <v>8</v>
      </c>
      <c r="U19" s="44" t="s">
        <v>9</v>
      </c>
      <c r="V19" s="44" t="s">
        <v>10</v>
      </c>
      <c r="W19" s="44" t="s">
        <v>11</v>
      </c>
      <c r="X19" s="44" t="s">
        <v>12</v>
      </c>
      <c r="Y19" s="9" t="s">
        <v>5</v>
      </c>
      <c r="Z19" s="44" t="s">
        <v>6</v>
      </c>
      <c r="AA19" s="44" t="s">
        <v>7</v>
      </c>
      <c r="AB19" s="44" t="s">
        <v>8</v>
      </c>
      <c r="AC19" s="44" t="s">
        <v>9</v>
      </c>
      <c r="AD19" s="44" t="s">
        <v>10</v>
      </c>
      <c r="AE19" s="44" t="s">
        <v>11</v>
      </c>
      <c r="AF19" s="44" t="s">
        <v>12</v>
      </c>
      <c r="AH19" s="7" t="s">
        <v>19</v>
      </c>
      <c r="AI19" s="22">
        <f>+H3</f>
        <v>0</v>
      </c>
      <c r="AJ19" s="24">
        <f>AI19</f>
        <v>0</v>
      </c>
      <c r="AK19" s="2"/>
      <c r="AL19" s="53"/>
      <c r="AM19" s="54"/>
      <c r="AN19" s="22"/>
      <c r="AO19" s="54"/>
      <c r="AP19" s="2"/>
    </row>
    <row r="20" spans="1:42" s="11" customFormat="1" ht="15" x14ac:dyDescent="0.25">
      <c r="A20" s="10">
        <f>IF(B20="",WEEKNUM(B22)-1,WEEKNUM(B20))</f>
        <v>18</v>
      </c>
      <c r="B20" s="45"/>
      <c r="C20" s="45"/>
      <c r="D20" s="46">
        <f>+AA14+1</f>
        <v>45413</v>
      </c>
      <c r="E20" s="48">
        <f t="shared" ref="E20:H20" si="15">+D20+1</f>
        <v>45414</v>
      </c>
      <c r="F20" s="48">
        <f t="shared" si="15"/>
        <v>45415</v>
      </c>
      <c r="G20" s="48">
        <f t="shared" si="15"/>
        <v>45416</v>
      </c>
      <c r="H20" s="46">
        <f t="shared" si="15"/>
        <v>45417</v>
      </c>
      <c r="I20" s="10">
        <f>IF(J20="",WEEKNUM(J22)-1,WEEKNUM(J20))</f>
        <v>22</v>
      </c>
      <c r="J20" s="45"/>
      <c r="K20" s="45"/>
      <c r="L20" s="45"/>
      <c r="M20" s="45"/>
      <c r="N20" s="45"/>
      <c r="O20" s="48">
        <f>+F28+1</f>
        <v>45444</v>
      </c>
      <c r="P20" s="46">
        <f>+O20+1</f>
        <v>45445</v>
      </c>
      <c r="Q20" s="10">
        <f>IF(R20="",WEEKNUM(R22)-1,WEEKNUM(R20))</f>
        <v>27</v>
      </c>
      <c r="R20" s="48">
        <f>+P28+1</f>
        <v>45474</v>
      </c>
      <c r="S20" s="48">
        <f t="shared" ref="S20:X20" si="16">+R20+1</f>
        <v>45475</v>
      </c>
      <c r="T20" s="48">
        <f t="shared" si="16"/>
        <v>45476</v>
      </c>
      <c r="U20" s="48">
        <f t="shared" si="16"/>
        <v>45477</v>
      </c>
      <c r="V20" s="48">
        <f t="shared" si="16"/>
        <v>45478</v>
      </c>
      <c r="W20" s="48">
        <f t="shared" si="16"/>
        <v>45479</v>
      </c>
      <c r="X20" s="46">
        <f t="shared" si="16"/>
        <v>45480</v>
      </c>
      <c r="Y20" s="10">
        <f>IF(Z20="",WEEKNUM(Z22)-1,WEEKNUM(Z20))</f>
        <v>31</v>
      </c>
      <c r="Z20" s="45"/>
      <c r="AA20" s="45"/>
      <c r="AB20" s="45"/>
      <c r="AC20" s="48">
        <f>+T28+1</f>
        <v>45505</v>
      </c>
      <c r="AD20" s="48">
        <f t="shared" ref="AD20:AF20" si="17">+AC20+1</f>
        <v>45506</v>
      </c>
      <c r="AE20" s="48">
        <f t="shared" si="17"/>
        <v>45507</v>
      </c>
      <c r="AF20" s="46">
        <f t="shared" si="17"/>
        <v>45508</v>
      </c>
      <c r="AH20" s="17" t="s">
        <v>20</v>
      </c>
      <c r="AI20" s="22">
        <f>+P3</f>
        <v>0</v>
      </c>
      <c r="AJ20" s="19">
        <f>+AI20+AJ19</f>
        <v>0</v>
      </c>
      <c r="AK20" s="5"/>
      <c r="AL20" s="53"/>
      <c r="AM20" s="54"/>
      <c r="AN20" s="22"/>
      <c r="AO20" s="54"/>
      <c r="AP20" s="5"/>
    </row>
    <row r="21" spans="1:42" s="14" customFormat="1" ht="15" x14ac:dyDescent="0.25">
      <c r="A21" s="13"/>
      <c r="B21" s="47" t="str">
        <f>IF(B20="","",$Z$49)</f>
        <v/>
      </c>
      <c r="C21" s="47" t="str">
        <f>IF(C20="","",$AA$49)</f>
        <v/>
      </c>
      <c r="D21" s="55" t="s">
        <v>14</v>
      </c>
      <c r="E21" s="47"/>
      <c r="F21" s="47"/>
      <c r="G21" s="47">
        <f>IF(G20="","",$AE$49)</f>
        <v>0</v>
      </c>
      <c r="H21" s="47">
        <f>IF(H20="","",$AF$49)</f>
        <v>0</v>
      </c>
      <c r="I21" s="13"/>
      <c r="J21" s="47" t="str">
        <f>IF(J20="","",$Z$49)</f>
        <v/>
      </c>
      <c r="K21" s="47" t="str">
        <f>IF(K20="","",$AA$49)</f>
        <v/>
      </c>
      <c r="L21" s="47" t="str">
        <f>IF(L20="","",$AB$49)</f>
        <v/>
      </c>
      <c r="M21" s="47" t="str">
        <f>IF(M20="","",$AC$49)</f>
        <v/>
      </c>
      <c r="N21" s="47" t="str">
        <f>IF(N20="","",$AD$49)</f>
        <v/>
      </c>
      <c r="O21" s="47">
        <f>IF(O20="","",$AE$49)</f>
        <v>0</v>
      </c>
      <c r="P21" s="47">
        <f>IF(P20="","",$AF$49)</f>
        <v>0</v>
      </c>
      <c r="Q21" s="13"/>
      <c r="R21" s="65">
        <f>+Z64</f>
        <v>6.5</v>
      </c>
      <c r="S21" s="65">
        <f t="shared" ref="S21:U21" si="18">+AA64</f>
        <v>6.5</v>
      </c>
      <c r="T21" s="65">
        <f t="shared" si="18"/>
        <v>6.5</v>
      </c>
      <c r="U21" s="65">
        <f t="shared" si="18"/>
        <v>6.5</v>
      </c>
      <c r="V21" s="69" t="s">
        <v>42</v>
      </c>
      <c r="W21" s="47">
        <f>IF(W20="","",$AE$49)</f>
        <v>0</v>
      </c>
      <c r="X21" s="47">
        <f>IF(X20="","",$AF$49)</f>
        <v>0</v>
      </c>
      <c r="Y21" s="13"/>
      <c r="Z21" s="47" t="str">
        <f>IF(Z20="","",$Z$49)</f>
        <v/>
      </c>
      <c r="AA21" s="47" t="str">
        <f>IF(AA20="","",$AA$49)</f>
        <v/>
      </c>
      <c r="AB21" s="47" t="str">
        <f>IF(AB20="","",$AB$49)</f>
        <v/>
      </c>
      <c r="AC21" s="65">
        <v>6.5</v>
      </c>
      <c r="AD21" s="65">
        <v>6.5</v>
      </c>
      <c r="AE21" s="47">
        <f>IF(AE20="","",$AE$49)</f>
        <v>0</v>
      </c>
      <c r="AF21" s="47">
        <f>IF(AF20="","",$AF$49)</f>
        <v>0</v>
      </c>
      <c r="AH21" s="18" t="s">
        <v>21</v>
      </c>
      <c r="AI21" s="22">
        <f>+X3</f>
        <v>0</v>
      </c>
      <c r="AJ21" s="19">
        <f t="shared" ref="AJ21:AJ28" si="19">+AJ20+AI21</f>
        <v>0</v>
      </c>
      <c r="AK21" s="11"/>
      <c r="AL21" s="53"/>
      <c r="AM21" s="54"/>
      <c r="AP21" s="11"/>
    </row>
    <row r="22" spans="1:42" s="11" customFormat="1" x14ac:dyDescent="0.2">
      <c r="A22" s="10">
        <f>IF(B22="",WEEKNUM(B24)-1,WEEKNUM(B22))</f>
        <v>19</v>
      </c>
      <c r="B22" s="48">
        <f>+H20+1</f>
        <v>45418</v>
      </c>
      <c r="C22" s="48">
        <f t="shared" ref="C22:H22" si="20">+B22+1</f>
        <v>45419</v>
      </c>
      <c r="D22" s="48">
        <f t="shared" si="20"/>
        <v>45420</v>
      </c>
      <c r="E22" s="48">
        <f t="shared" si="20"/>
        <v>45421</v>
      </c>
      <c r="F22" s="48">
        <f t="shared" si="20"/>
        <v>45422</v>
      </c>
      <c r="G22" s="48">
        <f t="shared" si="20"/>
        <v>45423</v>
      </c>
      <c r="H22" s="46">
        <f t="shared" si="20"/>
        <v>45424</v>
      </c>
      <c r="I22" s="10">
        <f>IF(J22="",WEEKNUM(J24)-1,WEEKNUM(J22))</f>
        <v>23</v>
      </c>
      <c r="J22" s="48">
        <f>+P20+1</f>
        <v>45446</v>
      </c>
      <c r="K22" s="48">
        <f t="shared" ref="K22:P22" si="21">+J22+1</f>
        <v>45447</v>
      </c>
      <c r="L22" s="48">
        <f t="shared" si="21"/>
        <v>45448</v>
      </c>
      <c r="M22" s="48">
        <f t="shared" si="21"/>
        <v>45449</v>
      </c>
      <c r="N22" s="48">
        <f t="shared" si="21"/>
        <v>45450</v>
      </c>
      <c r="O22" s="48">
        <f t="shared" si="21"/>
        <v>45451</v>
      </c>
      <c r="P22" s="46">
        <f t="shared" si="21"/>
        <v>45452</v>
      </c>
      <c r="Q22" s="10">
        <f>IF(R22="",WEEKNUM(R24)-1,WEEKNUM(R22))</f>
        <v>28</v>
      </c>
      <c r="R22" s="48">
        <f>+X20+1</f>
        <v>45481</v>
      </c>
      <c r="S22" s="48">
        <f t="shared" ref="S22:X22" si="22">+R22+1</f>
        <v>45482</v>
      </c>
      <c r="T22" s="48">
        <f t="shared" si="22"/>
        <v>45483</v>
      </c>
      <c r="U22" s="48">
        <f t="shared" si="22"/>
        <v>45484</v>
      </c>
      <c r="V22" s="48">
        <f t="shared" si="22"/>
        <v>45485</v>
      </c>
      <c r="W22" s="48">
        <f t="shared" si="22"/>
        <v>45486</v>
      </c>
      <c r="X22" s="46">
        <f t="shared" si="22"/>
        <v>45487</v>
      </c>
      <c r="Y22" s="10">
        <f>IF(Z22="",WEEKNUM(Z24)-1,WEEKNUM(Z22))</f>
        <v>32</v>
      </c>
      <c r="Z22" s="48">
        <f>+AF20+1</f>
        <v>45509</v>
      </c>
      <c r="AA22" s="48">
        <f t="shared" ref="AA22:AF22" si="23">+Z22+1</f>
        <v>45510</v>
      </c>
      <c r="AB22" s="48">
        <f t="shared" si="23"/>
        <v>45511</v>
      </c>
      <c r="AC22" s="48">
        <f t="shared" si="23"/>
        <v>45512</v>
      </c>
      <c r="AD22" s="48">
        <f t="shared" si="23"/>
        <v>45513</v>
      </c>
      <c r="AE22" s="48">
        <f t="shared" si="23"/>
        <v>45514</v>
      </c>
      <c r="AF22" s="46">
        <f t="shared" si="23"/>
        <v>45515</v>
      </c>
      <c r="AH22" s="7" t="s">
        <v>22</v>
      </c>
      <c r="AI22" s="22">
        <f>+AF3</f>
        <v>0</v>
      </c>
      <c r="AJ22" s="19">
        <f t="shared" si="19"/>
        <v>0</v>
      </c>
      <c r="AK22" s="14"/>
      <c r="AL22" s="14"/>
      <c r="AM22" s="54"/>
      <c r="AN22" s="14"/>
      <c r="AO22" s="14"/>
      <c r="AP22" s="14"/>
    </row>
    <row r="23" spans="1:42" s="14" customFormat="1" x14ac:dyDescent="0.2">
      <c r="A23" s="13"/>
      <c r="B23" s="47"/>
      <c r="C23" s="47"/>
      <c r="D23" s="47"/>
      <c r="E23" s="47"/>
      <c r="F23" s="47"/>
      <c r="G23" s="47">
        <f>IF(G22="","",$AE$49)</f>
        <v>0</v>
      </c>
      <c r="H23" s="47">
        <f>IF(H22="","",$AF$49)</f>
        <v>0</v>
      </c>
      <c r="I23" s="13"/>
      <c r="J23" s="47">
        <f>IF(J22="","",$Z$49)</f>
        <v>7.9999999999999991</v>
      </c>
      <c r="K23" s="47">
        <f>IF(K22="","",$AA$49)</f>
        <v>7.9999999999999991</v>
      </c>
      <c r="L23" s="47">
        <f>IF(L22="","",$AB$49)</f>
        <v>7.9999999999999991</v>
      </c>
      <c r="M23" s="47">
        <f>IF(M22="","",$AC$49)</f>
        <v>7.9999999999999991</v>
      </c>
      <c r="N23" s="47">
        <f>IF(N22="","",$AD$49)</f>
        <v>6.5</v>
      </c>
      <c r="O23" s="47">
        <f>IF(O22="","",$AE$49)</f>
        <v>0</v>
      </c>
      <c r="P23" s="47">
        <f>IF(P22="","",$AF$49)</f>
        <v>0</v>
      </c>
      <c r="Q23" s="13"/>
      <c r="R23" s="69" t="s">
        <v>42</v>
      </c>
      <c r="S23" s="69" t="s">
        <v>42</v>
      </c>
      <c r="T23" s="65">
        <f t="shared" ref="T23:V23" si="24">+AB64</f>
        <v>6.5</v>
      </c>
      <c r="U23" s="65">
        <f t="shared" si="24"/>
        <v>6.5</v>
      </c>
      <c r="V23" s="65">
        <f t="shared" si="24"/>
        <v>6.5</v>
      </c>
      <c r="W23" s="47">
        <f>IF(W22="","",$AE$49)</f>
        <v>0</v>
      </c>
      <c r="X23" s="47">
        <f>IF(X22="","",$AF$49)</f>
        <v>0</v>
      </c>
      <c r="Y23" s="13"/>
      <c r="Z23" s="69" t="s">
        <v>42</v>
      </c>
      <c r="AA23" s="69" t="s">
        <v>42</v>
      </c>
      <c r="AB23" s="69" t="s">
        <v>42</v>
      </c>
      <c r="AC23" s="69" t="s">
        <v>42</v>
      </c>
      <c r="AD23" s="69" t="s">
        <v>42</v>
      </c>
      <c r="AE23" s="47">
        <f>IF(AE22="","",$AE$49)</f>
        <v>0</v>
      </c>
      <c r="AF23" s="47">
        <f>IF(AF22="","",$AF$49)</f>
        <v>0</v>
      </c>
      <c r="AH23" s="17" t="s">
        <v>23</v>
      </c>
      <c r="AI23" s="22">
        <f>+H17</f>
        <v>38.5</v>
      </c>
      <c r="AJ23" s="19">
        <f t="shared" si="19"/>
        <v>38.5</v>
      </c>
      <c r="AK23" s="11"/>
      <c r="AL23" s="11"/>
      <c r="AM23" s="11"/>
      <c r="AN23" s="11"/>
      <c r="AO23" s="11"/>
      <c r="AP23" s="11"/>
    </row>
    <row r="24" spans="1:42" s="11" customFormat="1" x14ac:dyDescent="0.2">
      <c r="A24" s="10">
        <f>IF(B24="",WEEKNUM(B26)-1,WEEKNUM(B24))</f>
        <v>20</v>
      </c>
      <c r="B24" s="48">
        <f>+H22+1</f>
        <v>45425</v>
      </c>
      <c r="C24" s="48">
        <f t="shared" ref="C24:H24" si="25">+B24+1</f>
        <v>45426</v>
      </c>
      <c r="D24" s="48">
        <f t="shared" si="25"/>
        <v>45427</v>
      </c>
      <c r="E24" s="48">
        <f t="shared" si="25"/>
        <v>45428</v>
      </c>
      <c r="F24" s="48">
        <f t="shared" si="25"/>
        <v>45429</v>
      </c>
      <c r="G24" s="48">
        <f t="shared" si="25"/>
        <v>45430</v>
      </c>
      <c r="H24" s="46">
        <f t="shared" si="25"/>
        <v>45431</v>
      </c>
      <c r="I24" s="10">
        <f>IF(J24="",WEEKNUM(J26)-1,WEEKNUM(J24))</f>
        <v>24</v>
      </c>
      <c r="J24" s="48">
        <f>+P22+1</f>
        <v>45453</v>
      </c>
      <c r="K24" s="48">
        <f t="shared" ref="K24:P24" si="26">+J24+1</f>
        <v>45454</v>
      </c>
      <c r="L24" s="48">
        <f t="shared" si="26"/>
        <v>45455</v>
      </c>
      <c r="M24" s="48">
        <f t="shared" si="26"/>
        <v>45456</v>
      </c>
      <c r="N24" s="48">
        <f t="shared" si="26"/>
        <v>45457</v>
      </c>
      <c r="O24" s="48">
        <f t="shared" si="26"/>
        <v>45458</v>
      </c>
      <c r="P24" s="46">
        <f t="shared" si="26"/>
        <v>45459</v>
      </c>
      <c r="Q24" s="10">
        <f>IF(R24="",WEEKNUM(R26)-1,WEEKNUM(R24))</f>
        <v>29</v>
      </c>
      <c r="R24" s="48">
        <f>+X22+1</f>
        <v>45488</v>
      </c>
      <c r="S24" s="48">
        <f t="shared" ref="S24:X24" si="27">+R24+1</f>
        <v>45489</v>
      </c>
      <c r="T24" s="48">
        <f t="shared" si="27"/>
        <v>45490</v>
      </c>
      <c r="U24" s="48">
        <f t="shared" si="27"/>
        <v>45491</v>
      </c>
      <c r="V24" s="48">
        <f t="shared" si="27"/>
        <v>45492</v>
      </c>
      <c r="W24" s="48">
        <f t="shared" si="27"/>
        <v>45493</v>
      </c>
      <c r="X24" s="46">
        <f t="shared" si="27"/>
        <v>45494</v>
      </c>
      <c r="Y24" s="10">
        <f>IF(Z24="",WEEKNUM(Z26)-1,WEEKNUM(Z24))</f>
        <v>33</v>
      </c>
      <c r="Z24" s="48">
        <f>+AF22+1</f>
        <v>45516</v>
      </c>
      <c r="AA24" s="48">
        <f t="shared" ref="AA24:AF24" si="28">+Z24+1</f>
        <v>45517</v>
      </c>
      <c r="AB24" s="48">
        <f t="shared" si="28"/>
        <v>45518</v>
      </c>
      <c r="AC24" s="46">
        <f t="shared" si="28"/>
        <v>45519</v>
      </c>
      <c r="AD24" s="48">
        <f t="shared" si="28"/>
        <v>45520</v>
      </c>
      <c r="AE24" s="48">
        <f t="shared" si="28"/>
        <v>45521</v>
      </c>
      <c r="AF24" s="46">
        <f t="shared" si="28"/>
        <v>45522</v>
      </c>
      <c r="AH24" s="18" t="s">
        <v>24</v>
      </c>
      <c r="AI24" s="22">
        <f>+P17</f>
        <v>148</v>
      </c>
      <c r="AJ24" s="19">
        <f t="shared" si="19"/>
        <v>186.5</v>
      </c>
      <c r="AK24" s="14"/>
      <c r="AL24" s="14"/>
      <c r="AM24" s="14"/>
      <c r="AN24" s="14"/>
      <c r="AO24" s="14"/>
      <c r="AP24" s="14"/>
    </row>
    <row r="25" spans="1:42" s="14" customFormat="1" x14ac:dyDescent="0.2">
      <c r="A25" s="13"/>
      <c r="B25" s="47"/>
      <c r="C25" s="47"/>
      <c r="D25" s="47"/>
      <c r="E25" s="47"/>
      <c r="F25" s="47"/>
      <c r="G25" s="47">
        <f>IF(G24="","",$AE$49)</f>
        <v>0</v>
      </c>
      <c r="H25" s="47">
        <f>IF(H24="","",$AF$49)</f>
        <v>0</v>
      </c>
      <c r="I25" s="13"/>
      <c r="J25" s="47">
        <f>IF(J24="","",$Z$49)</f>
        <v>7.9999999999999991</v>
      </c>
      <c r="K25" s="47">
        <f>IF(K24="","",$AA$49)</f>
        <v>7.9999999999999991</v>
      </c>
      <c r="L25" s="47">
        <f>IF(L24="","",$AB$49)</f>
        <v>7.9999999999999991</v>
      </c>
      <c r="M25" s="47">
        <f>IF(M24="","",$AC$49)</f>
        <v>7.9999999999999991</v>
      </c>
      <c r="N25" s="47">
        <f>IF(N24="","",$AD$49)</f>
        <v>6.5</v>
      </c>
      <c r="O25" s="47">
        <f>IF(O24="","",$AE$49)</f>
        <v>0</v>
      </c>
      <c r="P25" s="47">
        <f>IF(P24="","",$AF$49)</f>
        <v>0</v>
      </c>
      <c r="Q25" s="13"/>
      <c r="R25" s="65">
        <f>+Z64</f>
        <v>6.5</v>
      </c>
      <c r="S25" s="65">
        <f t="shared" ref="S25:V25" si="29">+AA64</f>
        <v>6.5</v>
      </c>
      <c r="T25" s="65">
        <f t="shared" si="29"/>
        <v>6.5</v>
      </c>
      <c r="U25" s="65">
        <f t="shared" si="29"/>
        <v>6.5</v>
      </c>
      <c r="V25" s="65">
        <f t="shared" si="29"/>
        <v>6.5</v>
      </c>
      <c r="W25" s="47">
        <f>IF(W24="","",$AE$49)</f>
        <v>0</v>
      </c>
      <c r="X25" s="47">
        <f>IF(X24="","",$AF$49)</f>
        <v>0</v>
      </c>
      <c r="Y25" s="13"/>
      <c r="Z25" s="69" t="s">
        <v>42</v>
      </c>
      <c r="AA25" s="69" t="s">
        <v>42</v>
      </c>
      <c r="AB25" s="69" t="s">
        <v>42</v>
      </c>
      <c r="AC25" s="55" t="s">
        <v>14</v>
      </c>
      <c r="AD25" s="65">
        <f t="shared" ref="AD25" si="30">+AD64</f>
        <v>6.5</v>
      </c>
      <c r="AE25" s="47">
        <f>IF(AE24="","",$AE$49)</f>
        <v>0</v>
      </c>
      <c r="AF25" s="47">
        <f>IF(AF24="","",$AF$49)</f>
        <v>0</v>
      </c>
      <c r="AH25" s="7" t="s">
        <v>25</v>
      </c>
      <c r="AI25" s="22">
        <f>+X17</f>
        <v>123.5</v>
      </c>
      <c r="AJ25" s="19">
        <f t="shared" si="19"/>
        <v>310</v>
      </c>
      <c r="AK25" s="11"/>
      <c r="AL25" s="11"/>
      <c r="AM25" s="11"/>
      <c r="AN25" s="11"/>
      <c r="AO25" s="11"/>
      <c r="AP25" s="11"/>
    </row>
    <row r="26" spans="1:42" s="11" customFormat="1" x14ac:dyDescent="0.2">
      <c r="A26" s="10">
        <f>IF(B26="",WEEKNUM(J20)-1,WEEKNUM(B26))</f>
        <v>21</v>
      </c>
      <c r="B26" s="48">
        <f>+H24+1</f>
        <v>45432</v>
      </c>
      <c r="C26" s="48">
        <f t="shared" ref="C26:H26" si="31">+B26+1</f>
        <v>45433</v>
      </c>
      <c r="D26" s="48">
        <f t="shared" si="31"/>
        <v>45434</v>
      </c>
      <c r="E26" s="48">
        <f t="shared" si="31"/>
        <v>45435</v>
      </c>
      <c r="F26" s="48">
        <f t="shared" si="31"/>
        <v>45436</v>
      </c>
      <c r="G26" s="48">
        <f t="shared" si="31"/>
        <v>45437</v>
      </c>
      <c r="H26" s="46">
        <f t="shared" si="31"/>
        <v>45438</v>
      </c>
      <c r="I26" s="10">
        <f>IF(J26="",WEEKNUM(J28)-1,WEEKNUM(J26))</f>
        <v>25</v>
      </c>
      <c r="J26" s="48">
        <f>+P24+1</f>
        <v>45460</v>
      </c>
      <c r="K26" s="48">
        <f t="shared" ref="K26:P26" si="32">+J26+1</f>
        <v>45461</v>
      </c>
      <c r="L26" s="48">
        <f t="shared" si="32"/>
        <v>45462</v>
      </c>
      <c r="M26" s="48">
        <f t="shared" si="32"/>
        <v>45463</v>
      </c>
      <c r="N26" s="48">
        <f t="shared" si="32"/>
        <v>45464</v>
      </c>
      <c r="O26" s="48">
        <f t="shared" si="32"/>
        <v>45465</v>
      </c>
      <c r="P26" s="46">
        <f t="shared" si="32"/>
        <v>45466</v>
      </c>
      <c r="Q26" s="10">
        <f>IF(R26="",WEEKNUM(Z20)-1,WEEKNUM(R26))</f>
        <v>30</v>
      </c>
      <c r="R26" s="48">
        <f>+X24+1</f>
        <v>45495</v>
      </c>
      <c r="S26" s="48">
        <f t="shared" ref="S26:X26" si="33">+R26+1</f>
        <v>45496</v>
      </c>
      <c r="T26" s="48">
        <f t="shared" si="33"/>
        <v>45497</v>
      </c>
      <c r="U26" s="46">
        <f t="shared" si="33"/>
        <v>45498</v>
      </c>
      <c r="V26" s="48">
        <f t="shared" si="33"/>
        <v>45499</v>
      </c>
      <c r="W26" s="48">
        <f t="shared" si="33"/>
        <v>45500</v>
      </c>
      <c r="X26" s="46">
        <f t="shared" si="33"/>
        <v>45501</v>
      </c>
      <c r="Y26" s="10">
        <f>IF(Z26="",WEEKNUM(Z28)-1,WEEKNUM(Z26))</f>
        <v>34</v>
      </c>
      <c r="Z26" s="48">
        <f>+AF24+1</f>
        <v>45523</v>
      </c>
      <c r="AA26" s="48">
        <f t="shared" ref="AA26:AF28" si="34">+Z26+1</f>
        <v>45524</v>
      </c>
      <c r="AB26" s="48">
        <f t="shared" si="34"/>
        <v>45525</v>
      </c>
      <c r="AC26" s="48">
        <f t="shared" si="34"/>
        <v>45526</v>
      </c>
      <c r="AD26" s="48">
        <f t="shared" si="34"/>
        <v>45527</v>
      </c>
      <c r="AE26" s="48">
        <f t="shared" si="34"/>
        <v>45528</v>
      </c>
      <c r="AF26" s="46">
        <f t="shared" si="34"/>
        <v>45529</v>
      </c>
      <c r="AH26" s="17" t="s">
        <v>26</v>
      </c>
      <c r="AI26" s="22">
        <f>+AF17</f>
        <v>84.5</v>
      </c>
      <c r="AJ26" s="19">
        <f t="shared" si="19"/>
        <v>394.5</v>
      </c>
      <c r="AK26" s="14"/>
      <c r="AL26" s="14"/>
      <c r="AM26" s="14"/>
      <c r="AN26" s="14"/>
      <c r="AO26" s="14"/>
      <c r="AP26" s="14"/>
    </row>
    <row r="27" spans="1:42" s="14" customFormat="1" x14ac:dyDescent="0.2">
      <c r="A27" s="13"/>
      <c r="B27" s="47"/>
      <c r="C27" s="47"/>
      <c r="D27" s="47"/>
      <c r="E27" s="47"/>
      <c r="F27" s="47"/>
      <c r="G27" s="47">
        <f>IF(G26="","",$AE$49)</f>
        <v>0</v>
      </c>
      <c r="H27" s="47">
        <f>IF(H26="","",$AF$49)</f>
        <v>0</v>
      </c>
      <c r="I27" s="13"/>
      <c r="J27" s="47">
        <f>IF(J26="","",$Z$49)</f>
        <v>7.9999999999999991</v>
      </c>
      <c r="K27" s="47">
        <f>IF(K26="","",$AA$49)</f>
        <v>7.9999999999999991</v>
      </c>
      <c r="L27" s="47">
        <f>IF(L26="","",$AB$49)</f>
        <v>7.9999999999999991</v>
      </c>
      <c r="M27" s="47">
        <f>IF(M26="","",$AC$49)</f>
        <v>7.9999999999999991</v>
      </c>
      <c r="N27" s="47">
        <f>IF(N26="","",$AD$49)</f>
        <v>6.5</v>
      </c>
      <c r="O27" s="47">
        <f>IF(O26="","",$AE$49)</f>
        <v>0</v>
      </c>
      <c r="P27" s="47">
        <f>IF(P26="","",$AF$49)</f>
        <v>0</v>
      </c>
      <c r="Q27" s="13"/>
      <c r="R27" s="65">
        <f>+Z64</f>
        <v>6.5</v>
      </c>
      <c r="S27" s="65">
        <f t="shared" ref="S27:V27" si="35">+AA64</f>
        <v>6.5</v>
      </c>
      <c r="T27" s="65">
        <f t="shared" si="35"/>
        <v>6.5</v>
      </c>
      <c r="U27" s="55" t="s">
        <v>14</v>
      </c>
      <c r="V27" s="65">
        <f t="shared" si="35"/>
        <v>6.5</v>
      </c>
      <c r="W27" s="47">
        <f>IF(W26="","",$AE$49)</f>
        <v>0</v>
      </c>
      <c r="X27" s="47">
        <f>IF(X26="","",$AF$49)</f>
        <v>0</v>
      </c>
      <c r="Y27" s="13"/>
      <c r="Z27" s="65">
        <f>+Z64</f>
        <v>6.5</v>
      </c>
      <c r="AA27" s="65">
        <f t="shared" ref="AA27:AD27" si="36">+AA64</f>
        <v>6.5</v>
      </c>
      <c r="AB27" s="65">
        <f t="shared" si="36"/>
        <v>6.5</v>
      </c>
      <c r="AC27" s="65">
        <f t="shared" si="36"/>
        <v>6.5</v>
      </c>
      <c r="AD27" s="65">
        <f t="shared" si="36"/>
        <v>6.5</v>
      </c>
      <c r="AE27" s="47">
        <f>IF(AE26="","",$AE$49)</f>
        <v>0</v>
      </c>
      <c r="AF27" s="47">
        <f>IF(AF26="","",$AF$49)</f>
        <v>0</v>
      </c>
      <c r="AH27" s="18" t="s">
        <v>27</v>
      </c>
      <c r="AI27" s="22">
        <f>+H31</f>
        <v>156</v>
      </c>
      <c r="AJ27" s="19">
        <f t="shared" si="19"/>
        <v>550.5</v>
      </c>
      <c r="AK27" s="11"/>
      <c r="AL27" s="11"/>
      <c r="AM27" s="11"/>
      <c r="AN27" s="11"/>
      <c r="AO27" s="11"/>
      <c r="AP27" s="11"/>
    </row>
    <row r="28" spans="1:42" s="11" customFormat="1" x14ac:dyDescent="0.2">
      <c r="A28" s="10">
        <f>IF(B28="",WEEKNUM(J20)-1,WEEKNUM(B28))</f>
        <v>22</v>
      </c>
      <c r="B28" s="48">
        <f>+H26+1</f>
        <v>45439</v>
      </c>
      <c r="C28" s="48">
        <f>+B28+1</f>
        <v>45440</v>
      </c>
      <c r="D28" s="48">
        <f>+C28+1</f>
        <v>45441</v>
      </c>
      <c r="E28" s="48">
        <f t="shared" ref="E28:F28" si="37">+D28+1</f>
        <v>45442</v>
      </c>
      <c r="F28" s="48">
        <f t="shared" si="37"/>
        <v>45443</v>
      </c>
      <c r="G28" s="27"/>
      <c r="H28" s="27"/>
      <c r="I28" s="10">
        <f>IF(J28="",WEEKNUM(#REF!)-1,WEEKNUM(J28))</f>
        <v>26</v>
      </c>
      <c r="J28" s="48">
        <f>+P26+1</f>
        <v>45467</v>
      </c>
      <c r="K28" s="48">
        <f>+J28+1</f>
        <v>45468</v>
      </c>
      <c r="L28" s="48">
        <f>+K28+1</f>
        <v>45469</v>
      </c>
      <c r="M28" s="48">
        <f>+L28+1</f>
        <v>45470</v>
      </c>
      <c r="N28" s="48">
        <f>+M28+1</f>
        <v>45471</v>
      </c>
      <c r="O28" s="48">
        <f t="shared" ref="O28:P28" si="38">+N28+1</f>
        <v>45472</v>
      </c>
      <c r="P28" s="48">
        <f t="shared" si="38"/>
        <v>45473</v>
      </c>
      <c r="Q28" s="10">
        <f>IF(R28="",WEEKNUM(Z20)-1,WEEKNUM(R28))</f>
        <v>31</v>
      </c>
      <c r="R28" s="48">
        <f>+X26+1</f>
        <v>45502</v>
      </c>
      <c r="S28" s="48">
        <f>+R28+1</f>
        <v>45503</v>
      </c>
      <c r="T28" s="48">
        <f>+S28+1</f>
        <v>45504</v>
      </c>
      <c r="U28" s="27"/>
      <c r="V28" s="27"/>
      <c r="W28" s="27"/>
      <c r="X28" s="27"/>
      <c r="Y28" s="10">
        <f>IF(Z28="",WEEKNUM(AH19)-1,WEEKNUM(Z28))</f>
        <v>35</v>
      </c>
      <c r="Z28" s="48">
        <f>+AF26+1</f>
        <v>45530</v>
      </c>
      <c r="AA28" s="48">
        <f>+Z28+1</f>
        <v>45531</v>
      </c>
      <c r="AB28" s="48">
        <f>+AA28+1</f>
        <v>45532</v>
      </c>
      <c r="AC28" s="48">
        <f>+AB28+1</f>
        <v>45533</v>
      </c>
      <c r="AD28" s="48">
        <f>+AC28+1</f>
        <v>45534</v>
      </c>
      <c r="AE28" s="48">
        <f t="shared" si="34"/>
        <v>45535</v>
      </c>
      <c r="AF28" s="27"/>
      <c r="AH28" s="7" t="s">
        <v>28</v>
      </c>
      <c r="AI28" s="22">
        <f>+P31</f>
        <v>176.5</v>
      </c>
      <c r="AJ28" s="19">
        <f t="shared" si="19"/>
        <v>727</v>
      </c>
      <c r="AK28" s="14"/>
      <c r="AL28" s="14"/>
      <c r="AM28" s="14"/>
      <c r="AN28" s="14"/>
      <c r="AO28" s="14"/>
      <c r="AP28" s="14"/>
    </row>
    <row r="29" spans="1:42" s="14" customFormat="1" x14ac:dyDescent="0.2">
      <c r="A29" s="13"/>
      <c r="B29" s="47">
        <f>IF(B28="","",$Z$49)</f>
        <v>7.9999999999999991</v>
      </c>
      <c r="C29" s="47">
        <f>IF(C28="","",$AA$49)</f>
        <v>7.9999999999999991</v>
      </c>
      <c r="D29" s="47">
        <f>IF(D28="","",$AB$49)</f>
        <v>7.9999999999999991</v>
      </c>
      <c r="E29" s="47">
        <f>IF(E28="","",$AC$49)</f>
        <v>7.9999999999999991</v>
      </c>
      <c r="F29" s="47">
        <f>IF(F28="","",$AD$49)</f>
        <v>6.5</v>
      </c>
      <c r="G29" s="27" t="str">
        <f>IF(G28="","",$AE$49)</f>
        <v/>
      </c>
      <c r="H29" s="27" t="str">
        <f>IF(H28="","",$AF$49)</f>
        <v/>
      </c>
      <c r="I29" s="13"/>
      <c r="J29" s="65">
        <f>+Z64</f>
        <v>6.5</v>
      </c>
      <c r="K29" s="65">
        <f t="shared" ref="K29:N29" si="39">+AA64</f>
        <v>6.5</v>
      </c>
      <c r="L29" s="65">
        <f t="shared" si="39"/>
        <v>6.5</v>
      </c>
      <c r="M29" s="65">
        <f t="shared" si="39"/>
        <v>6.5</v>
      </c>
      <c r="N29" s="65">
        <f t="shared" si="39"/>
        <v>6.5</v>
      </c>
      <c r="O29" s="47">
        <f>IF(O28="","",$AE$49)</f>
        <v>0</v>
      </c>
      <c r="P29" s="47">
        <f>IF(P28="","",$AF$49)</f>
        <v>0</v>
      </c>
      <c r="Q29" s="13"/>
      <c r="R29" s="65">
        <f>+Z64</f>
        <v>6.5</v>
      </c>
      <c r="S29" s="65">
        <f t="shared" ref="S29:T29" si="40">+AA64</f>
        <v>6.5</v>
      </c>
      <c r="T29" s="65">
        <f t="shared" si="40"/>
        <v>6.5</v>
      </c>
      <c r="U29" s="27" t="str">
        <f>IF(U28="","",$AC$49)</f>
        <v/>
      </c>
      <c r="V29" s="27" t="str">
        <f>IF(V28="","",$AD$49)</f>
        <v/>
      </c>
      <c r="W29" s="27" t="str">
        <f>IF(W28="","",$AE$49)</f>
        <v/>
      </c>
      <c r="X29" s="27" t="str">
        <f>IF(X28="","",$AF$49)</f>
        <v/>
      </c>
      <c r="Y29" s="13"/>
      <c r="Z29" s="65">
        <f>+Z64</f>
        <v>6.5</v>
      </c>
      <c r="AA29" s="65">
        <f t="shared" ref="AA29:AD29" si="41">+AA64</f>
        <v>6.5</v>
      </c>
      <c r="AB29" s="65">
        <f t="shared" si="41"/>
        <v>6.5</v>
      </c>
      <c r="AC29" s="65">
        <f t="shared" si="41"/>
        <v>6.5</v>
      </c>
      <c r="AD29" s="65">
        <f t="shared" si="41"/>
        <v>6.5</v>
      </c>
      <c r="AE29" s="47">
        <f>IF(AE28="","",$AE$49)</f>
        <v>0</v>
      </c>
      <c r="AF29" s="27" t="str">
        <f>IF(AF28="","",$AF$49)</f>
        <v/>
      </c>
      <c r="AH29" s="17" t="s">
        <v>29</v>
      </c>
      <c r="AI29" s="22">
        <f>+X31</f>
        <v>146</v>
      </c>
      <c r="AJ29" s="19">
        <f>+AJ28+AI29</f>
        <v>873</v>
      </c>
      <c r="AK29" s="11"/>
      <c r="AL29" s="11"/>
      <c r="AM29" s="11"/>
      <c r="AN29" s="11"/>
      <c r="AO29" s="11"/>
      <c r="AP29" s="11"/>
    </row>
    <row r="30" spans="1:42" s="11" customFormat="1" x14ac:dyDescent="0.2">
      <c r="AH30" s="18" t="s">
        <v>30</v>
      </c>
      <c r="AI30" s="22">
        <f>+AF31</f>
        <v>135.5</v>
      </c>
      <c r="AJ30" s="26">
        <f>+AJ29+AI30</f>
        <v>1008.5</v>
      </c>
      <c r="AK30" s="14"/>
      <c r="AL30" s="14"/>
      <c r="AM30" s="14"/>
      <c r="AN30" s="14"/>
      <c r="AO30" s="14"/>
      <c r="AP30" s="14"/>
    </row>
    <row r="31" spans="1:42" x14ac:dyDescent="0.2">
      <c r="A31" s="8"/>
      <c r="B31" s="71">
        <f>+F36</f>
        <v>45541</v>
      </c>
      <c r="C31" s="71"/>
      <c r="D31" s="71"/>
      <c r="E31" s="71"/>
      <c r="F31" s="41" t="s">
        <v>2</v>
      </c>
      <c r="G31" s="42"/>
      <c r="H31" s="51">
        <f>SUM(B35:H35,B37:H37,B39:H39,B41:H41,B43:H43,B45:H45)</f>
        <v>156</v>
      </c>
      <c r="I31" s="8"/>
      <c r="J31" s="71">
        <f>+K36</f>
        <v>45573</v>
      </c>
      <c r="K31" s="71"/>
      <c r="L31" s="71"/>
      <c r="M31" s="71"/>
      <c r="N31" s="41" t="s">
        <v>2</v>
      </c>
      <c r="O31" s="42"/>
      <c r="P31" s="51">
        <f>SUM(J35:P35,J37:P37,J39:P39,J41:P41,J43:P43)</f>
        <v>176.5</v>
      </c>
      <c r="Q31" s="8"/>
      <c r="R31" s="71">
        <f>+T36</f>
        <v>45602</v>
      </c>
      <c r="S31" s="71"/>
      <c r="T31" s="71"/>
      <c r="U31" s="71"/>
      <c r="V31" s="41" t="s">
        <v>2</v>
      </c>
      <c r="W31" s="42"/>
      <c r="X31" s="51">
        <f>SUM(R35:X35,R37:X37,R39:X39,R41:X41,R43:X43)</f>
        <v>146</v>
      </c>
      <c r="Y31" s="8"/>
      <c r="Z31" s="71">
        <f>+AC36</f>
        <v>45631</v>
      </c>
      <c r="AA31" s="71"/>
      <c r="AB31" s="71"/>
      <c r="AC31" s="71"/>
      <c r="AD31" s="41" t="s">
        <v>2</v>
      </c>
      <c r="AE31" s="42"/>
      <c r="AF31" s="51">
        <f>SUM(Z35:AF35,Z37:AF37,Z39:AF39,Z41:AF41,Z43:AF43,Z45:AA45)</f>
        <v>135.5</v>
      </c>
      <c r="AH31" s="18"/>
      <c r="AI31" s="14"/>
      <c r="AJ31" s="14"/>
      <c r="AK31" s="14"/>
      <c r="AL31" s="14"/>
    </row>
    <row r="32" spans="1:42" x14ac:dyDescent="0.2">
      <c r="A32" s="8"/>
      <c r="B32" s="71"/>
      <c r="C32" s="71"/>
      <c r="D32" s="71"/>
      <c r="E32" s="71"/>
      <c r="F32" s="41" t="s">
        <v>3</v>
      </c>
      <c r="G32" s="41"/>
      <c r="H32" s="50">
        <f>+H31+AF18</f>
        <v>550.5</v>
      </c>
      <c r="I32" s="8"/>
      <c r="J32" s="71"/>
      <c r="K32" s="71"/>
      <c r="L32" s="71"/>
      <c r="M32" s="71"/>
      <c r="N32" s="41" t="s">
        <v>3</v>
      </c>
      <c r="O32" s="41"/>
      <c r="P32" s="50">
        <f>+P31+H32</f>
        <v>727</v>
      </c>
      <c r="Q32" s="8"/>
      <c r="R32" s="71"/>
      <c r="S32" s="71"/>
      <c r="T32" s="71"/>
      <c r="U32" s="71"/>
      <c r="V32" s="41" t="s">
        <v>3</v>
      </c>
      <c r="W32" s="41"/>
      <c r="X32" s="50">
        <f>+X31+P32</f>
        <v>873</v>
      </c>
      <c r="Y32" s="8"/>
      <c r="Z32" s="71"/>
      <c r="AA32" s="71"/>
      <c r="AB32" s="71"/>
      <c r="AC32" s="71"/>
      <c r="AD32" s="41" t="s">
        <v>3</v>
      </c>
      <c r="AE32" s="41"/>
      <c r="AF32" s="50">
        <f>+AF31+X32</f>
        <v>1008.5</v>
      </c>
      <c r="AH32" s="18"/>
      <c r="AI32" s="14"/>
      <c r="AJ32" s="14"/>
      <c r="AK32" s="14"/>
      <c r="AL32" s="14"/>
      <c r="AM32" s="5"/>
      <c r="AN32" s="5"/>
      <c r="AO32" s="5"/>
    </row>
    <row r="33" spans="1:42" s="5" customFormat="1" x14ac:dyDescent="0.2">
      <c r="A33" s="9" t="s">
        <v>5</v>
      </c>
      <c r="B33" s="44" t="s">
        <v>6</v>
      </c>
      <c r="C33" s="44" t="s">
        <v>7</v>
      </c>
      <c r="D33" s="44" t="s">
        <v>8</v>
      </c>
      <c r="E33" s="44" t="s">
        <v>9</v>
      </c>
      <c r="F33" s="44" t="s">
        <v>10</v>
      </c>
      <c r="G33" s="44" t="s">
        <v>11</v>
      </c>
      <c r="H33" s="44" t="s">
        <v>12</v>
      </c>
      <c r="I33" s="9" t="s">
        <v>5</v>
      </c>
      <c r="J33" s="44" t="s">
        <v>6</v>
      </c>
      <c r="K33" s="44" t="s">
        <v>7</v>
      </c>
      <c r="L33" s="44" t="s">
        <v>8</v>
      </c>
      <c r="M33" s="44" t="s">
        <v>9</v>
      </c>
      <c r="N33" s="44" t="s">
        <v>10</v>
      </c>
      <c r="O33" s="44" t="s">
        <v>11</v>
      </c>
      <c r="P33" s="44" t="s">
        <v>12</v>
      </c>
      <c r="Q33" s="9" t="s">
        <v>5</v>
      </c>
      <c r="R33" s="44" t="s">
        <v>6</v>
      </c>
      <c r="S33" s="44" t="s">
        <v>7</v>
      </c>
      <c r="T33" s="44" t="s">
        <v>8</v>
      </c>
      <c r="U33" s="44" t="s">
        <v>9</v>
      </c>
      <c r="V33" s="44" t="s">
        <v>10</v>
      </c>
      <c r="W33" s="44" t="s">
        <v>11</v>
      </c>
      <c r="X33" s="44" t="s">
        <v>12</v>
      </c>
      <c r="Y33" s="9" t="s">
        <v>5</v>
      </c>
      <c r="Z33" s="44" t="s">
        <v>6</v>
      </c>
      <c r="AA33" s="44" t="s">
        <v>7</v>
      </c>
      <c r="AB33" s="44" t="s">
        <v>8</v>
      </c>
      <c r="AC33" s="44" t="s">
        <v>9</v>
      </c>
      <c r="AD33" s="44" t="s">
        <v>10</v>
      </c>
      <c r="AE33" s="44" t="s">
        <v>11</v>
      </c>
      <c r="AF33" s="44" t="s">
        <v>12</v>
      </c>
      <c r="AH33" s="18"/>
      <c r="AI33" s="14"/>
      <c r="AJ33" s="14"/>
      <c r="AK33" s="14"/>
      <c r="AL33" s="14"/>
      <c r="AM33" s="11"/>
      <c r="AN33" s="11"/>
      <c r="AO33" s="11"/>
      <c r="AP33" s="2"/>
    </row>
    <row r="34" spans="1:42" s="11" customFormat="1" x14ac:dyDescent="0.2">
      <c r="A34" s="10">
        <f>IF(B34="",WEEKNUM(B36)-1,WEEKNUM(B34))</f>
        <v>35</v>
      </c>
      <c r="B34" s="45"/>
      <c r="C34" s="45"/>
      <c r="D34" s="45"/>
      <c r="E34" s="45"/>
      <c r="F34" s="45"/>
      <c r="G34" s="45"/>
      <c r="H34" s="46">
        <f>+AE28+1</f>
        <v>45536</v>
      </c>
      <c r="I34" s="10">
        <f>IF(J34="",WEEKNUM(J36)-1,WEEKNUM(J34))</f>
        <v>40</v>
      </c>
      <c r="J34" s="45"/>
      <c r="K34" s="48">
        <f>+B44+1</f>
        <v>45566</v>
      </c>
      <c r="L34" s="48">
        <f t="shared" ref="L34:P34" si="42">+K34+1</f>
        <v>45567</v>
      </c>
      <c r="M34" s="48">
        <f t="shared" si="42"/>
        <v>45568</v>
      </c>
      <c r="N34" s="48">
        <f t="shared" si="42"/>
        <v>45569</v>
      </c>
      <c r="O34" s="48">
        <f t="shared" si="42"/>
        <v>45570</v>
      </c>
      <c r="P34" s="46">
        <f t="shared" si="42"/>
        <v>45571</v>
      </c>
      <c r="Q34" s="10">
        <f>IF(R34="",WEEKNUM(R36)-1,WEEKNUM(R34))</f>
        <v>44</v>
      </c>
      <c r="R34" s="45"/>
      <c r="S34" s="45"/>
      <c r="T34" s="45"/>
      <c r="U34" s="45"/>
      <c r="V34" s="46">
        <f>+M42+1</f>
        <v>45597</v>
      </c>
      <c r="W34" s="48">
        <f>+V34+1</f>
        <v>45598</v>
      </c>
      <c r="X34" s="46">
        <f>+W34+1</f>
        <v>45599</v>
      </c>
      <c r="Y34" s="10">
        <f>IF(Z34="",WEEKNUM(Z36)-1,WEEKNUM(Z34))</f>
        <v>48</v>
      </c>
      <c r="Z34" s="45"/>
      <c r="AA34" s="45"/>
      <c r="AB34" s="45"/>
      <c r="AC34" s="45"/>
      <c r="AD34" s="45"/>
      <c r="AE34" s="45"/>
      <c r="AF34" s="46">
        <f>+W42+1</f>
        <v>45627</v>
      </c>
      <c r="AH34" s="18"/>
      <c r="AI34" s="14"/>
      <c r="AJ34" s="14"/>
      <c r="AK34" s="14"/>
      <c r="AL34" s="14"/>
      <c r="AM34" s="14"/>
      <c r="AN34" s="14"/>
      <c r="AO34" s="14"/>
      <c r="AP34" s="5"/>
    </row>
    <row r="35" spans="1:42" s="14" customFormat="1" x14ac:dyDescent="0.2">
      <c r="A35" s="13"/>
      <c r="B35" s="47" t="str">
        <f>IF(B34="","",$Z$49)</f>
        <v/>
      </c>
      <c r="C35" s="47" t="str">
        <f>IF(C34="","",$AA$49)</f>
        <v/>
      </c>
      <c r="D35" s="47" t="str">
        <f>IF(D34="","",$AB$49)</f>
        <v/>
      </c>
      <c r="E35" s="47" t="str">
        <f>IF(E34="","",$AC$49)</f>
        <v/>
      </c>
      <c r="F35" s="47" t="str">
        <f>IF(F34="","",$AD$49)</f>
        <v/>
      </c>
      <c r="G35" s="47" t="str">
        <f>IF(G34="","",$AE$49)</f>
        <v/>
      </c>
      <c r="H35" s="47">
        <f>IF(H34="","",$AF$49)</f>
        <v>0</v>
      </c>
      <c r="I35" s="13"/>
      <c r="J35" s="47" t="str">
        <f>IF(J34="","",$Z$49)</f>
        <v/>
      </c>
      <c r="K35" s="47">
        <f>IF(K34="","",$AA$49)</f>
        <v>7.9999999999999991</v>
      </c>
      <c r="L35" s="47">
        <f>IF(L34="","",$AB$49)</f>
        <v>7.9999999999999991</v>
      </c>
      <c r="M35" s="47">
        <f>IF(M34="","",$AC$49)</f>
        <v>7.9999999999999991</v>
      </c>
      <c r="N35" s="47">
        <f>IF(N34="","",$AD$49)</f>
        <v>6.5</v>
      </c>
      <c r="O35" s="47">
        <f>IF(O34="","",$AE$49)</f>
        <v>0</v>
      </c>
      <c r="P35" s="47">
        <f>IF(P34="","",$AF$49)</f>
        <v>0</v>
      </c>
      <c r="Q35" s="13"/>
      <c r="R35" s="47" t="str">
        <f>IF(R34="","",$Z$49)</f>
        <v/>
      </c>
      <c r="S35" s="47" t="str">
        <f>IF(S34="","",$AA$49)</f>
        <v/>
      </c>
      <c r="T35" s="47" t="str">
        <f>IF(T34="","",$AB$49)</f>
        <v/>
      </c>
      <c r="U35" s="47" t="str">
        <f>IF(U34="","",$AC$49)</f>
        <v/>
      </c>
      <c r="V35" s="55" t="s">
        <v>14</v>
      </c>
      <c r="W35" s="47">
        <f>IF(W34="","",$AE$49)</f>
        <v>0</v>
      </c>
      <c r="X35" s="47">
        <f>IF(X34="","",$AF$49)</f>
        <v>0</v>
      </c>
      <c r="Y35" s="13"/>
      <c r="Z35" s="47" t="str">
        <f>IF(Z34="","",$Z$49)</f>
        <v/>
      </c>
      <c r="AA35" s="47" t="str">
        <f>IF(AA34="","",$AA$49)</f>
        <v/>
      </c>
      <c r="AB35" s="47" t="str">
        <f>IF(AB34="","",$AB$49)</f>
        <v/>
      </c>
      <c r="AC35" s="47" t="str">
        <f>IF(AC34="","",$AC$49)</f>
        <v/>
      </c>
      <c r="AD35" s="47" t="str">
        <f>IF(AD34="","",$AD$49)</f>
        <v/>
      </c>
      <c r="AE35" s="47" t="str">
        <f>IF(AE34="","",$AE$49)</f>
        <v/>
      </c>
      <c r="AF35" s="47">
        <f>IF(AF34="","",$AF$49)</f>
        <v>0</v>
      </c>
      <c r="AH35" s="18"/>
      <c r="AM35" s="11"/>
      <c r="AN35" s="11"/>
      <c r="AO35" s="11"/>
      <c r="AP35" s="11"/>
    </row>
    <row r="36" spans="1:42" s="11" customFormat="1" x14ac:dyDescent="0.2">
      <c r="A36" s="10">
        <f>IF(B36="",WEEKNUM(B38)-1,WEEKNUM(B36))</f>
        <v>36</v>
      </c>
      <c r="B36" s="48">
        <f>+H34+1</f>
        <v>45537</v>
      </c>
      <c r="C36" s="48">
        <f t="shared" ref="C36:H36" si="43">+B36+1</f>
        <v>45538</v>
      </c>
      <c r="D36" s="48">
        <f t="shared" si="43"/>
        <v>45539</v>
      </c>
      <c r="E36" s="48">
        <f t="shared" si="43"/>
        <v>45540</v>
      </c>
      <c r="F36" s="48">
        <f t="shared" si="43"/>
        <v>45541</v>
      </c>
      <c r="G36" s="48">
        <f t="shared" si="43"/>
        <v>45542</v>
      </c>
      <c r="H36" s="46">
        <f t="shared" si="43"/>
        <v>45543</v>
      </c>
      <c r="I36" s="10">
        <f>IF(J36="",WEEKNUM(J38)-1,WEEKNUM(J36))</f>
        <v>41</v>
      </c>
      <c r="J36" s="48">
        <f>+P34+1</f>
        <v>45572</v>
      </c>
      <c r="K36" s="48">
        <f t="shared" ref="K36:P36" si="44">+J36+1</f>
        <v>45573</v>
      </c>
      <c r="L36" s="48">
        <f t="shared" si="44"/>
        <v>45574</v>
      </c>
      <c r="M36" s="48">
        <f t="shared" si="44"/>
        <v>45575</v>
      </c>
      <c r="N36" s="48">
        <f t="shared" si="44"/>
        <v>45576</v>
      </c>
      <c r="O36" s="46">
        <f t="shared" si="44"/>
        <v>45577</v>
      </c>
      <c r="P36" s="46">
        <f t="shared" si="44"/>
        <v>45578</v>
      </c>
      <c r="Q36" s="10">
        <f>IF(R36="",WEEKNUM(R38)-1,WEEKNUM(R36))</f>
        <v>45</v>
      </c>
      <c r="R36" s="48">
        <f>+X34+1</f>
        <v>45600</v>
      </c>
      <c r="S36" s="48">
        <f t="shared" ref="S36:X36" si="45">+R36+1</f>
        <v>45601</v>
      </c>
      <c r="T36" s="48">
        <f t="shared" si="45"/>
        <v>45602</v>
      </c>
      <c r="U36" s="48">
        <f t="shared" si="45"/>
        <v>45603</v>
      </c>
      <c r="V36" s="48">
        <f t="shared" si="45"/>
        <v>45604</v>
      </c>
      <c r="W36" s="48">
        <f t="shared" si="45"/>
        <v>45605</v>
      </c>
      <c r="X36" s="46">
        <f t="shared" si="45"/>
        <v>45606</v>
      </c>
      <c r="Y36" s="10">
        <f>IF(Z36="",WEEKNUM(Z38)-1,WEEKNUM(Z36))</f>
        <v>49</v>
      </c>
      <c r="Z36" s="48">
        <f>+AF34+1</f>
        <v>45628</v>
      </c>
      <c r="AA36" s="46">
        <f t="shared" ref="AA36:AF36" si="46">+Z36+1</f>
        <v>45629</v>
      </c>
      <c r="AB36" s="48">
        <f t="shared" si="46"/>
        <v>45630</v>
      </c>
      <c r="AC36" s="48">
        <f t="shared" si="46"/>
        <v>45631</v>
      </c>
      <c r="AD36" s="46">
        <f t="shared" si="46"/>
        <v>45632</v>
      </c>
      <c r="AE36" s="48">
        <f t="shared" si="46"/>
        <v>45633</v>
      </c>
      <c r="AF36" s="46">
        <f t="shared" si="46"/>
        <v>45634</v>
      </c>
      <c r="AH36" s="18"/>
      <c r="AI36" s="14"/>
      <c r="AJ36" s="14"/>
      <c r="AK36" s="14"/>
      <c r="AL36" s="14"/>
      <c r="AM36" s="14"/>
      <c r="AN36" s="14"/>
      <c r="AO36" s="14"/>
      <c r="AP36" s="14"/>
    </row>
    <row r="37" spans="1:42" s="14" customFormat="1" x14ac:dyDescent="0.2">
      <c r="A37" s="13"/>
      <c r="B37" s="65">
        <f>+Z64</f>
        <v>6.5</v>
      </c>
      <c r="C37" s="65">
        <f>+AA64</f>
        <v>6.5</v>
      </c>
      <c r="D37" s="65">
        <f>+AB64</f>
        <v>6.5</v>
      </c>
      <c r="E37" s="65">
        <f>+AC64</f>
        <v>6.5</v>
      </c>
      <c r="F37" s="65">
        <f>+AD64</f>
        <v>6.5</v>
      </c>
      <c r="G37" s="47">
        <f>IF(G36="","",$AE$49)</f>
        <v>0</v>
      </c>
      <c r="H37" s="47">
        <f>IF(H36="","",$AF$49)</f>
        <v>0</v>
      </c>
      <c r="I37" s="13"/>
      <c r="J37" s="47">
        <f>IF(J36="","",$Z$49)</f>
        <v>7.9999999999999991</v>
      </c>
      <c r="K37" s="47">
        <f>IF(K36="","",$AA$49)</f>
        <v>7.9999999999999991</v>
      </c>
      <c r="L37" s="47">
        <f>IF(L36="","",$AB$49)</f>
        <v>7.9999999999999991</v>
      </c>
      <c r="M37" s="47">
        <f>IF(M36="","",$AC$49)</f>
        <v>7.9999999999999991</v>
      </c>
      <c r="N37" s="47">
        <f>IF(N36="","",$AD$49)</f>
        <v>6.5</v>
      </c>
      <c r="O37" s="55" t="s">
        <v>14</v>
      </c>
      <c r="P37" s="47">
        <f>IF(P36="","",$AF$49)</f>
        <v>0</v>
      </c>
      <c r="Q37" s="13"/>
      <c r="R37" s="47">
        <f>IF(R36="","",$Z$49)</f>
        <v>7.9999999999999991</v>
      </c>
      <c r="S37" s="47">
        <f>IF(S36="","",$AA$49)</f>
        <v>7.9999999999999991</v>
      </c>
      <c r="T37" s="47">
        <f>IF(T36="","",$AB$49)</f>
        <v>7.9999999999999991</v>
      </c>
      <c r="U37" s="47">
        <f>IF(U36="","",$AC$49)</f>
        <v>7.9999999999999991</v>
      </c>
      <c r="V37" s="47">
        <f>IF(V36="","",$AD$49)</f>
        <v>6.5</v>
      </c>
      <c r="W37" s="47">
        <f>IF(W36="","",$AE$49)</f>
        <v>0</v>
      </c>
      <c r="X37" s="47">
        <f>IF(X36="","",$AF$49)</f>
        <v>0</v>
      </c>
      <c r="Y37" s="13"/>
      <c r="Z37" s="47">
        <f>IF(Z36="","",$AD$49)</f>
        <v>6.5</v>
      </c>
      <c r="AA37" s="55" t="s">
        <v>14</v>
      </c>
      <c r="AB37" s="47">
        <f>IF(AB36="","",$AD$49)</f>
        <v>6.5</v>
      </c>
      <c r="AC37" s="47">
        <f>IF(AC36="","",$AD$49)</f>
        <v>6.5</v>
      </c>
      <c r="AD37" s="55" t="s">
        <v>14</v>
      </c>
      <c r="AE37" s="47">
        <f>IF(AE36="","",$AE$49)</f>
        <v>0</v>
      </c>
      <c r="AF37" s="47">
        <f>IF(AF36="","",$AF$49)</f>
        <v>0</v>
      </c>
      <c r="AH37" s="7"/>
      <c r="AI37" s="5"/>
      <c r="AJ37" s="5"/>
      <c r="AK37" s="5"/>
      <c r="AL37" s="11"/>
      <c r="AM37" s="11"/>
      <c r="AN37" s="11"/>
      <c r="AO37" s="11"/>
      <c r="AP37" s="11"/>
    </row>
    <row r="38" spans="1:42" s="11" customFormat="1" x14ac:dyDescent="0.2">
      <c r="A38" s="10">
        <f>IF(B38="",WEEKNUM(B40)-1,WEEKNUM(B38))</f>
        <v>37</v>
      </c>
      <c r="B38" s="48">
        <f>+H36+1</f>
        <v>45544</v>
      </c>
      <c r="C38" s="48">
        <f t="shared" ref="C38:H38" si="47">+B38+1</f>
        <v>45545</v>
      </c>
      <c r="D38" s="48">
        <f t="shared" si="47"/>
        <v>45546</v>
      </c>
      <c r="E38" s="48">
        <f t="shared" si="47"/>
        <v>45547</v>
      </c>
      <c r="F38" s="48">
        <f t="shared" si="47"/>
        <v>45548</v>
      </c>
      <c r="G38" s="48">
        <f t="shared" si="47"/>
        <v>45549</v>
      </c>
      <c r="H38" s="46">
        <f t="shared" si="47"/>
        <v>45550</v>
      </c>
      <c r="I38" s="10">
        <f>IF(J38="",WEEKNUM(J40)-1,WEEKNUM(J38))</f>
        <v>42</v>
      </c>
      <c r="J38" s="48">
        <f>+P36+1</f>
        <v>45579</v>
      </c>
      <c r="K38" s="48">
        <f t="shared" ref="K38:P38" si="48">+J38+1</f>
        <v>45580</v>
      </c>
      <c r="L38" s="48">
        <f t="shared" si="48"/>
        <v>45581</v>
      </c>
      <c r="M38" s="48">
        <f t="shared" si="48"/>
        <v>45582</v>
      </c>
      <c r="N38" s="48">
        <f t="shared" si="48"/>
        <v>45583</v>
      </c>
      <c r="O38" s="48">
        <f t="shared" si="48"/>
        <v>45584</v>
      </c>
      <c r="P38" s="46">
        <f t="shared" si="48"/>
        <v>45585</v>
      </c>
      <c r="Q38" s="10">
        <f>IF(R38="",WEEKNUM(R40)-1,WEEKNUM(R38))</f>
        <v>46</v>
      </c>
      <c r="R38" s="48">
        <f>+X36+1</f>
        <v>45607</v>
      </c>
      <c r="S38" s="48">
        <f t="shared" ref="S38:X38" si="49">+R38+1</f>
        <v>45608</v>
      </c>
      <c r="T38" s="48">
        <f t="shared" si="49"/>
        <v>45609</v>
      </c>
      <c r="U38" s="48">
        <f t="shared" si="49"/>
        <v>45610</v>
      </c>
      <c r="V38" s="48">
        <f t="shared" si="49"/>
        <v>45611</v>
      </c>
      <c r="W38" s="48">
        <f t="shared" si="49"/>
        <v>45612</v>
      </c>
      <c r="X38" s="46">
        <f t="shared" si="49"/>
        <v>45613</v>
      </c>
      <c r="Y38" s="10">
        <f>IF(Z38="",WEEKNUM(Z40)-1,WEEKNUM(Z38))</f>
        <v>50</v>
      </c>
      <c r="Z38" s="48">
        <f>+AF36+1</f>
        <v>45635</v>
      </c>
      <c r="AA38" s="48">
        <f t="shared" ref="AA38:AF38" si="50">+Z38+1</f>
        <v>45636</v>
      </c>
      <c r="AB38" s="48">
        <f t="shared" si="50"/>
        <v>45637</v>
      </c>
      <c r="AC38" s="48">
        <f t="shared" si="50"/>
        <v>45638</v>
      </c>
      <c r="AD38" s="48">
        <f t="shared" si="50"/>
        <v>45639</v>
      </c>
      <c r="AE38" s="48">
        <f t="shared" si="50"/>
        <v>45640</v>
      </c>
      <c r="AF38" s="46">
        <f t="shared" si="50"/>
        <v>45641</v>
      </c>
      <c r="AH38" s="7"/>
      <c r="AI38" s="2"/>
      <c r="AJ38" s="2"/>
      <c r="AK38" s="2"/>
      <c r="AL38" s="14"/>
      <c r="AM38" s="14"/>
      <c r="AN38" s="14"/>
      <c r="AO38" s="14"/>
      <c r="AP38" s="14"/>
    </row>
    <row r="39" spans="1:42" s="14" customFormat="1" x14ac:dyDescent="0.2">
      <c r="A39" s="13"/>
      <c r="B39" s="47">
        <f>IF(B38="","",$Z$49)</f>
        <v>7.9999999999999991</v>
      </c>
      <c r="C39" s="47">
        <f>IF(C38="","",$AA$49)</f>
        <v>7.9999999999999991</v>
      </c>
      <c r="D39" s="47">
        <f>IF(D38="","",$AB$49)</f>
        <v>7.9999999999999991</v>
      </c>
      <c r="E39" s="47">
        <f>IF(E38="","",$AC$49)</f>
        <v>7.9999999999999991</v>
      </c>
      <c r="F39" s="47">
        <f>IF(F38="","",$AD$49)</f>
        <v>6.5</v>
      </c>
      <c r="G39" s="47">
        <f>IF(G38="","",$AE$49)</f>
        <v>0</v>
      </c>
      <c r="H39" s="47">
        <f>IF(H38="","",$AF$49)</f>
        <v>0</v>
      </c>
      <c r="I39" s="13"/>
      <c r="J39" s="47">
        <f>IF(J38="","",$Z$49)</f>
        <v>7.9999999999999991</v>
      </c>
      <c r="K39" s="47">
        <f>IF(K38="","",$AA$49)</f>
        <v>7.9999999999999991</v>
      </c>
      <c r="L39" s="47">
        <f>IF(L38="","",$AB$49)</f>
        <v>7.9999999999999991</v>
      </c>
      <c r="M39" s="47">
        <f>IF(M38="","",$AC$49)</f>
        <v>7.9999999999999991</v>
      </c>
      <c r="N39" s="47">
        <f>IF(N38="","",$AD$49)</f>
        <v>6.5</v>
      </c>
      <c r="O39" s="47">
        <f>IF(O38="","",$AE$49)</f>
        <v>0</v>
      </c>
      <c r="P39" s="47">
        <f>IF(P38="","",$AF$49)</f>
        <v>0</v>
      </c>
      <c r="Q39" s="13"/>
      <c r="R39" s="47">
        <f>IF(R38="","",$Z$49)</f>
        <v>7.9999999999999991</v>
      </c>
      <c r="S39" s="47">
        <f>IF(S38="","",$AA$49)</f>
        <v>7.9999999999999991</v>
      </c>
      <c r="T39" s="47">
        <f>IF(T38="","",$AB$49)</f>
        <v>7.9999999999999991</v>
      </c>
      <c r="U39" s="47">
        <f>IF(U38="","",$AC$49)</f>
        <v>7.9999999999999991</v>
      </c>
      <c r="V39" s="47">
        <f>IF(V38="","",$AD$49)</f>
        <v>6.5</v>
      </c>
      <c r="W39" s="47">
        <f>IF(W38="","",$AE$49)</f>
        <v>0</v>
      </c>
      <c r="X39" s="47">
        <f>IF(X38="","",$AF$49)</f>
        <v>0</v>
      </c>
      <c r="Y39" s="13"/>
      <c r="Z39" s="47">
        <f>IF(Z38="","",$Z$49)</f>
        <v>7.9999999999999991</v>
      </c>
      <c r="AA39" s="47">
        <f>IF(AA38="","",$AA$49)</f>
        <v>7.9999999999999991</v>
      </c>
      <c r="AB39" s="47">
        <f>IF(AB38="","",$AB$49)</f>
        <v>7.9999999999999991</v>
      </c>
      <c r="AC39" s="47">
        <f>IF(AC38="","",$AC$49)</f>
        <v>7.9999999999999991</v>
      </c>
      <c r="AD39" s="47">
        <f>IF(AD38="","",$AD$49)</f>
        <v>6.5</v>
      </c>
      <c r="AE39" s="47">
        <f>IF(AE38="","",$AE$49)</f>
        <v>0</v>
      </c>
      <c r="AF39" s="47">
        <f>IF(AF38="","",$AF$49)</f>
        <v>0</v>
      </c>
      <c r="AH39" s="7"/>
      <c r="AI39" s="5"/>
      <c r="AJ39" s="5"/>
      <c r="AK39" s="5"/>
      <c r="AL39" s="11"/>
      <c r="AM39" s="11"/>
      <c r="AN39" s="11"/>
      <c r="AO39" s="11"/>
      <c r="AP39" s="11"/>
    </row>
    <row r="40" spans="1:42" s="11" customFormat="1" x14ac:dyDescent="0.2">
      <c r="A40" s="10">
        <f>IF(B40="",WEEKNUM(B42)-1,WEEKNUM(B40))</f>
        <v>38</v>
      </c>
      <c r="B40" s="48">
        <f>+H38+1</f>
        <v>45551</v>
      </c>
      <c r="C40" s="48">
        <f t="shared" ref="C40:H42" si="51">+B40+1</f>
        <v>45552</v>
      </c>
      <c r="D40" s="48">
        <f t="shared" si="51"/>
        <v>45553</v>
      </c>
      <c r="E40" s="48">
        <f t="shared" si="51"/>
        <v>45554</v>
      </c>
      <c r="F40" s="48">
        <f t="shared" si="51"/>
        <v>45555</v>
      </c>
      <c r="G40" s="48">
        <f t="shared" si="51"/>
        <v>45556</v>
      </c>
      <c r="H40" s="46">
        <f t="shared" si="51"/>
        <v>45557</v>
      </c>
      <c r="I40" s="10">
        <f>IF(J40="",WEEKNUM(R34)-1,WEEKNUM(J40))</f>
        <v>43</v>
      </c>
      <c r="J40" s="48">
        <f>+P38+1</f>
        <v>45586</v>
      </c>
      <c r="K40" s="48">
        <f t="shared" ref="K40:P42" si="52">+J40+1</f>
        <v>45587</v>
      </c>
      <c r="L40" s="48">
        <f t="shared" si="52"/>
        <v>45588</v>
      </c>
      <c r="M40" s="48">
        <f t="shared" si="52"/>
        <v>45589</v>
      </c>
      <c r="N40" s="48">
        <f t="shared" si="52"/>
        <v>45590</v>
      </c>
      <c r="O40" s="48">
        <f t="shared" si="52"/>
        <v>45591</v>
      </c>
      <c r="P40" s="46">
        <f t="shared" si="52"/>
        <v>45592</v>
      </c>
      <c r="Q40" s="10">
        <f>IF(R40="",WEEKNUM(R42)-1,WEEKNUM(R40))</f>
        <v>47</v>
      </c>
      <c r="R40" s="48">
        <f>+X38+1</f>
        <v>45614</v>
      </c>
      <c r="S40" s="48">
        <f t="shared" ref="S40:X42" si="53">+R40+1</f>
        <v>45615</v>
      </c>
      <c r="T40" s="48">
        <f t="shared" si="53"/>
        <v>45616</v>
      </c>
      <c r="U40" s="48">
        <f t="shared" si="53"/>
        <v>45617</v>
      </c>
      <c r="V40" s="48">
        <f t="shared" si="53"/>
        <v>45618</v>
      </c>
      <c r="W40" s="48">
        <f t="shared" si="53"/>
        <v>45619</v>
      </c>
      <c r="X40" s="46">
        <f t="shared" si="53"/>
        <v>45620</v>
      </c>
      <c r="Y40" s="10">
        <f>IF(Z40="",WEEKNUM(Z42)-1,WEEKNUM(Z40))</f>
        <v>51</v>
      </c>
      <c r="Z40" s="48">
        <f>+AF38+1</f>
        <v>45642</v>
      </c>
      <c r="AA40" s="48">
        <f t="shared" ref="AA40:AF40" si="54">+Z40+1</f>
        <v>45643</v>
      </c>
      <c r="AB40" s="48">
        <f t="shared" si="54"/>
        <v>45644</v>
      </c>
      <c r="AC40" s="48">
        <f t="shared" si="54"/>
        <v>45645</v>
      </c>
      <c r="AD40" s="48">
        <f t="shared" si="54"/>
        <v>45646</v>
      </c>
      <c r="AE40" s="48">
        <f t="shared" si="54"/>
        <v>45647</v>
      </c>
      <c r="AF40" s="46">
        <f t="shared" si="54"/>
        <v>45648</v>
      </c>
      <c r="AH40" s="7"/>
      <c r="AI40" s="2"/>
      <c r="AJ40" s="2"/>
      <c r="AK40" s="2"/>
      <c r="AL40" s="14"/>
      <c r="AM40" s="14"/>
      <c r="AN40" s="14"/>
      <c r="AO40" s="14"/>
      <c r="AP40" s="14"/>
    </row>
    <row r="41" spans="1:42" s="14" customFormat="1" x14ac:dyDescent="0.2">
      <c r="A41" s="13"/>
      <c r="B41" s="47">
        <f>IF(B40="","",$Z$49)</f>
        <v>7.9999999999999991</v>
      </c>
      <c r="C41" s="47">
        <f>IF(C40="","",$AA$49)</f>
        <v>7.9999999999999991</v>
      </c>
      <c r="D41" s="47">
        <f>IF(D40="","",$AB$49)</f>
        <v>7.9999999999999991</v>
      </c>
      <c r="E41" s="47">
        <f>IF(E40="","",$AC$49)</f>
        <v>7.9999999999999991</v>
      </c>
      <c r="F41" s="47">
        <f>IF(F40="","",$AD$49)</f>
        <v>6.5</v>
      </c>
      <c r="G41" s="47">
        <f>IF(G40="","",$AE$49)</f>
        <v>0</v>
      </c>
      <c r="H41" s="47">
        <f>IF(H40="","",$AF$49)</f>
        <v>0</v>
      </c>
      <c r="I41" s="13"/>
      <c r="J41" s="47">
        <f>IF(J40="","",$Z$49)</f>
        <v>7.9999999999999991</v>
      </c>
      <c r="K41" s="47">
        <f>IF(K40="","",$AA$49)</f>
        <v>7.9999999999999991</v>
      </c>
      <c r="L41" s="47">
        <f>IF(L40="","",$AB$49)</f>
        <v>7.9999999999999991</v>
      </c>
      <c r="M41" s="47">
        <f>IF(M40="","",$AC$49)</f>
        <v>7.9999999999999991</v>
      </c>
      <c r="N41" s="47">
        <f>IF(N40="","",$AD$49)</f>
        <v>6.5</v>
      </c>
      <c r="O41" s="47">
        <f>IF(O40="","",$AE$49)</f>
        <v>0</v>
      </c>
      <c r="P41" s="47">
        <f>IF(P40="","",$AF$49)</f>
        <v>0</v>
      </c>
      <c r="Q41" s="13"/>
      <c r="R41" s="47">
        <f>IF(R40="","",$Z$49)</f>
        <v>7.9999999999999991</v>
      </c>
      <c r="S41" s="47">
        <f>IF(S40="","",$AA$49)</f>
        <v>7.9999999999999991</v>
      </c>
      <c r="T41" s="47">
        <f>IF(T40="","",$AB$49)</f>
        <v>7.9999999999999991</v>
      </c>
      <c r="U41" s="47">
        <f>IF(U40="","",$AC$49)</f>
        <v>7.9999999999999991</v>
      </c>
      <c r="V41" s="47">
        <f>IF(V40="","",$AD$49)</f>
        <v>6.5</v>
      </c>
      <c r="W41" s="47">
        <f>IF(W40="","",$AE$49)</f>
        <v>0</v>
      </c>
      <c r="X41" s="47">
        <f>IF(X40="","",$AF$49)</f>
        <v>0</v>
      </c>
      <c r="Y41" s="13"/>
      <c r="Z41" s="47">
        <f>IF(Z40="","",$Z$49)</f>
        <v>7.9999999999999991</v>
      </c>
      <c r="AA41" s="47">
        <f>IF(AA40="","",$AA$49)</f>
        <v>7.9999999999999991</v>
      </c>
      <c r="AB41" s="47">
        <f>IF(AB40="","",$AB$49)</f>
        <v>7.9999999999999991</v>
      </c>
      <c r="AC41" s="47">
        <f>IF(AC40="","",$AC$49)</f>
        <v>7.9999999999999991</v>
      </c>
      <c r="AD41" s="47">
        <f>IF(AD40="","",$AD$49)</f>
        <v>6.5</v>
      </c>
      <c r="AE41" s="47">
        <f>IF(AE40="","",$AE$49)</f>
        <v>0</v>
      </c>
      <c r="AF41" s="47">
        <f>IF(AF40="","",$AF$49)</f>
        <v>0</v>
      </c>
      <c r="AH41" s="7"/>
      <c r="AI41" s="5"/>
      <c r="AJ41" s="5"/>
      <c r="AK41" s="5"/>
      <c r="AL41" s="11"/>
      <c r="AM41" s="11"/>
      <c r="AN41" s="11"/>
      <c r="AO41" s="11"/>
      <c r="AP41" s="11"/>
    </row>
    <row r="42" spans="1:42" s="11" customFormat="1" x14ac:dyDescent="0.2">
      <c r="A42" s="10">
        <f>IF(B42="",WEEKNUM(#REF!)-1,WEEKNUM(B42))</f>
        <v>39</v>
      </c>
      <c r="B42" s="48">
        <f>+H40+1</f>
        <v>45558</v>
      </c>
      <c r="C42" s="48">
        <f>+B42+1</f>
        <v>45559</v>
      </c>
      <c r="D42" s="48">
        <f>+C42+1</f>
        <v>45560</v>
      </c>
      <c r="E42" s="48">
        <f>+D42+1</f>
        <v>45561</v>
      </c>
      <c r="F42" s="48">
        <f t="shared" ref="F42:G42" si="55">+E42+1</f>
        <v>45562</v>
      </c>
      <c r="G42" s="48">
        <f t="shared" si="55"/>
        <v>45563</v>
      </c>
      <c r="H42" s="46">
        <f t="shared" si="51"/>
        <v>45564</v>
      </c>
      <c r="I42" s="10">
        <f>IF(J42="",WEEKNUM(R36)-1,WEEKNUM(J42))</f>
        <v>44</v>
      </c>
      <c r="J42" s="48">
        <f>+P40+1</f>
        <v>45593</v>
      </c>
      <c r="K42" s="48">
        <f t="shared" si="52"/>
        <v>45594</v>
      </c>
      <c r="L42" s="48">
        <f t="shared" si="52"/>
        <v>45595</v>
      </c>
      <c r="M42" s="48">
        <f t="shared" si="52"/>
        <v>45596</v>
      </c>
      <c r="N42" s="27"/>
      <c r="O42" s="27"/>
      <c r="P42" s="27"/>
      <c r="Q42" s="10">
        <f>IF(R42="",WEEKNUM(Z34)-1,WEEKNUM(R42))</f>
        <v>48</v>
      </c>
      <c r="R42" s="48">
        <f>+X40+1</f>
        <v>45621</v>
      </c>
      <c r="S42" s="48">
        <f>+R42+1</f>
        <v>45622</v>
      </c>
      <c r="T42" s="48">
        <f>+S42+1</f>
        <v>45623</v>
      </c>
      <c r="U42" s="48">
        <f t="shared" si="53"/>
        <v>45624</v>
      </c>
      <c r="V42" s="46">
        <f t="shared" si="53"/>
        <v>45625</v>
      </c>
      <c r="W42" s="48">
        <f t="shared" si="53"/>
        <v>45626</v>
      </c>
      <c r="X42" s="27"/>
      <c r="Y42" s="10">
        <f>IF(Z42="",WEEKNUM(AH33)-1,WEEKNUM(Z42))</f>
        <v>52</v>
      </c>
      <c r="Z42" s="48">
        <f>+AF40+1</f>
        <v>45649</v>
      </c>
      <c r="AA42" s="48">
        <f t="shared" ref="AA42:AF44" si="56">+Z42+1</f>
        <v>45650</v>
      </c>
      <c r="AB42" s="46">
        <f t="shared" si="56"/>
        <v>45651</v>
      </c>
      <c r="AC42" s="48">
        <f t="shared" si="56"/>
        <v>45652</v>
      </c>
      <c r="AD42" s="48">
        <f t="shared" si="56"/>
        <v>45653</v>
      </c>
      <c r="AE42" s="48">
        <f t="shared" si="56"/>
        <v>45654</v>
      </c>
      <c r="AF42" s="46">
        <f t="shared" si="56"/>
        <v>45655</v>
      </c>
      <c r="AG42" s="25"/>
      <c r="AH42" s="7"/>
      <c r="AI42" s="2"/>
      <c r="AJ42" s="2"/>
      <c r="AK42" s="2"/>
      <c r="AL42" s="14"/>
      <c r="AM42" s="14"/>
      <c r="AN42" s="14"/>
      <c r="AO42" s="14"/>
      <c r="AP42" s="14"/>
    </row>
    <row r="43" spans="1:42" s="14" customFormat="1" x14ac:dyDescent="0.2">
      <c r="A43" s="10"/>
      <c r="B43" s="47">
        <f>IF(B42="","",$Z$49)</f>
        <v>7.9999999999999991</v>
      </c>
      <c r="C43" s="47">
        <f>IF(C42="","",$AA$49)</f>
        <v>7.9999999999999991</v>
      </c>
      <c r="D43" s="47">
        <f>IF(D42="","",$AB$49)</f>
        <v>7.9999999999999991</v>
      </c>
      <c r="E43" s="47">
        <f>IF(E42="","",$AC$49)</f>
        <v>7.9999999999999991</v>
      </c>
      <c r="F43" s="47">
        <f>IF(F42="","",$AD$49)</f>
        <v>6.5</v>
      </c>
      <c r="G43" s="47">
        <f>IF(G42="","",$AE$49)</f>
        <v>0</v>
      </c>
      <c r="H43" s="47">
        <f>IF(H42="","",$AF$49)</f>
        <v>0</v>
      </c>
      <c r="I43" s="13"/>
      <c r="J43" s="47">
        <f>IF(J42="","",$Z$49)</f>
        <v>7.9999999999999991</v>
      </c>
      <c r="K43" s="47">
        <f>IF(K42="","",$AA$49)</f>
        <v>7.9999999999999991</v>
      </c>
      <c r="L43" s="47">
        <f>IF(L42="","",$AB$49)</f>
        <v>7.9999999999999991</v>
      </c>
      <c r="M43" s="47">
        <f>IF(M42="","",$AD$49)</f>
        <v>6.5</v>
      </c>
      <c r="N43" s="27" t="str">
        <f>IF(N42="","",$AD$49)</f>
        <v/>
      </c>
      <c r="O43" s="27" t="str">
        <f>IF(O42="","",$AE$49)</f>
        <v/>
      </c>
      <c r="P43" s="27" t="str">
        <f>IF(P42="","",$AF$49)</f>
        <v/>
      </c>
      <c r="Q43" s="13"/>
      <c r="R43" s="47">
        <f>IF(R42="","",$Z$49)</f>
        <v>7.9999999999999991</v>
      </c>
      <c r="S43" s="47">
        <f>IF(S42="","",$AA$49)</f>
        <v>7.9999999999999991</v>
      </c>
      <c r="T43" s="47">
        <f>IF(T42="","",$AB$49)</f>
        <v>7.9999999999999991</v>
      </c>
      <c r="U43" s="47">
        <f>IF(U42="","",$AD$49)</f>
        <v>6.5</v>
      </c>
      <c r="V43" s="55" t="s">
        <v>14</v>
      </c>
      <c r="W43" s="47">
        <f>IF(W42="","",$AE$49)</f>
        <v>0</v>
      </c>
      <c r="X43" s="27" t="str">
        <f>IF(X42="","",$AF$49)</f>
        <v/>
      </c>
      <c r="Y43" s="13"/>
      <c r="Z43" s="65">
        <f>+Z64</f>
        <v>6.5</v>
      </c>
      <c r="AA43" s="65">
        <f>+AA64</f>
        <v>6.5</v>
      </c>
      <c r="AB43" s="55" t="s">
        <v>14</v>
      </c>
      <c r="AC43" s="65">
        <f>+AC64</f>
        <v>6.5</v>
      </c>
      <c r="AD43" s="65">
        <f>+AD64</f>
        <v>6.5</v>
      </c>
      <c r="AE43" s="47">
        <f>IF(AE42="","",$AE$49)</f>
        <v>0</v>
      </c>
      <c r="AF43" s="47">
        <f>IF(AF42="","",$AF$49)</f>
        <v>0</v>
      </c>
      <c r="AH43" s="7"/>
      <c r="AI43" s="5"/>
      <c r="AJ43" s="5"/>
      <c r="AK43" s="5"/>
      <c r="AP43" s="11"/>
    </row>
    <row r="44" spans="1:42" s="14" customFormat="1" x14ac:dyDescent="0.2">
      <c r="A44" s="10">
        <f>IF(B44="",WEEKNUM(B46)-1,WEEKNUM(B44))</f>
        <v>40</v>
      </c>
      <c r="B44" s="48">
        <f>+H42+1</f>
        <v>45565</v>
      </c>
      <c r="C44" s="27"/>
      <c r="D44" s="27"/>
      <c r="E44" s="27"/>
      <c r="F44" s="27"/>
      <c r="G44" s="27"/>
      <c r="H44" s="28"/>
      <c r="Q44" s="11"/>
      <c r="R44" s="28"/>
      <c r="S44" s="28"/>
      <c r="T44" s="27"/>
      <c r="U44" s="27"/>
      <c r="V44" s="27"/>
      <c r="W44" s="27"/>
      <c r="X44" s="28"/>
      <c r="Y44" s="10">
        <f>IF(Z44="",WEEKNUM(Z46)-1,WEEKNUM(Z44))</f>
        <v>53</v>
      </c>
      <c r="Z44" s="48">
        <f>+AF42+1</f>
        <v>45656</v>
      </c>
      <c r="AA44" s="48">
        <f t="shared" si="56"/>
        <v>45657</v>
      </c>
      <c r="AB44" s="27"/>
      <c r="AC44" s="27"/>
      <c r="AD44" s="27"/>
      <c r="AE44" s="27"/>
      <c r="AF44" s="28"/>
      <c r="AH44" s="7"/>
      <c r="AI44" s="2"/>
      <c r="AJ44" s="2"/>
      <c r="AK44" s="2"/>
      <c r="AN44" s="18"/>
    </row>
    <row r="45" spans="1:42" s="14" customFormat="1" x14ac:dyDescent="0.2">
      <c r="A45" s="13"/>
      <c r="B45" s="47">
        <f>IF(B44="","",$Z$49)</f>
        <v>7.9999999999999991</v>
      </c>
      <c r="C45" s="27" t="str">
        <f>IF(C44="","",$AA$49)</f>
        <v/>
      </c>
      <c r="D45" s="27" t="str">
        <f>IF(D44="","",$AB$49)</f>
        <v/>
      </c>
      <c r="E45" s="27" t="str">
        <f>IF(E44="","",$AC$49)</f>
        <v/>
      </c>
      <c r="F45" s="27" t="str">
        <f>IF(F44="","",$AD$49)</f>
        <v/>
      </c>
      <c r="G45" s="27" t="str">
        <f>IF(G44="","",$AE$49)</f>
        <v/>
      </c>
      <c r="H45" s="28" t="str">
        <f>IF(H44="","",$AF$49)</f>
        <v/>
      </c>
      <c r="I45" s="13"/>
      <c r="J45" s="14" t="str">
        <f>IF(J44="","",$Z$49)</f>
        <v/>
      </c>
      <c r="K45" s="14" t="str">
        <f>IF(K44="","",$AA$49)</f>
        <v/>
      </c>
      <c r="L45" s="14" t="str">
        <f>IF(L44="","",$AB$49)</f>
        <v/>
      </c>
      <c r="M45" s="14" t="str">
        <f>IF(M44="","",$AC$49)</f>
        <v/>
      </c>
      <c r="N45" s="14" t="str">
        <f>IF(N44="","",$AD$49)</f>
        <v/>
      </c>
      <c r="O45" s="14" t="str">
        <f>IF(O44="","",$AE$49)</f>
        <v/>
      </c>
      <c r="P45" s="14" t="str">
        <f>IF(P44="","",$AF$49)</f>
        <v/>
      </c>
      <c r="Q45" s="13"/>
      <c r="R45" s="28" t="str">
        <f>IF(R44="","",$Z$49)</f>
        <v/>
      </c>
      <c r="S45" s="28" t="str">
        <f>IF(S44="","",$AA$49)</f>
        <v/>
      </c>
      <c r="T45" s="27" t="str">
        <f>IF(T44="","",$AB$49)</f>
        <v/>
      </c>
      <c r="U45" s="27" t="str">
        <f>IF(U44="","",$AC$49)</f>
        <v/>
      </c>
      <c r="V45" s="27" t="str">
        <f>IF(V44="","",$AD$49)</f>
        <v/>
      </c>
      <c r="W45" s="27" t="str">
        <f>IF(W44="","",$AE$49)</f>
        <v/>
      </c>
      <c r="X45" s="28" t="str">
        <f>IF(X44="","",$AF$49)</f>
        <v/>
      </c>
      <c r="Y45" s="13"/>
      <c r="Z45" s="65">
        <f>+Z64</f>
        <v>6.5</v>
      </c>
      <c r="AA45" s="65">
        <f>+AA64</f>
        <v>6.5</v>
      </c>
      <c r="AB45" s="27" t="str">
        <f>IF(AB44="","",$AB$49)</f>
        <v/>
      </c>
      <c r="AC45" s="27" t="str">
        <f>IF(AC44="","",$AC$49)</f>
        <v/>
      </c>
      <c r="AD45" s="27" t="str">
        <f>IF(AD44="","",$AD$49)</f>
        <v/>
      </c>
      <c r="AE45" s="27" t="str">
        <f>IF(AE44="","",$AE$49)</f>
        <v/>
      </c>
      <c r="AF45" s="28" t="str">
        <f>IF(AF44="","",$AF$49)</f>
        <v/>
      </c>
      <c r="AH45" s="7"/>
      <c r="AI45" s="2"/>
      <c r="AJ45" s="2"/>
      <c r="AK45" s="2"/>
      <c r="AN45" s="2"/>
      <c r="AO45" s="2"/>
    </row>
    <row r="46" spans="1:42" ht="5.0999999999999996" customHeight="1" x14ac:dyDescent="0.2">
      <c r="A46" s="29"/>
      <c r="H46" s="2"/>
      <c r="I46" s="29"/>
      <c r="J46" s="29"/>
      <c r="K46" s="29"/>
      <c r="L46" s="29"/>
      <c r="M46" s="29"/>
      <c r="N46" s="29"/>
      <c r="O46" s="29"/>
      <c r="P46" s="29"/>
      <c r="Q46" s="29"/>
      <c r="Y46" s="29"/>
      <c r="AL46" s="14"/>
      <c r="AM46" s="14"/>
      <c r="AP46" s="14"/>
    </row>
    <row r="47" spans="1:42" x14ac:dyDescent="0.2">
      <c r="B47" s="5" t="s">
        <v>31</v>
      </c>
      <c r="C47" s="5"/>
      <c r="D47" s="30" t="s">
        <v>32</v>
      </c>
      <c r="E47" s="30"/>
      <c r="F47" s="31"/>
      <c r="G47" s="32"/>
      <c r="H47" s="33" t="s">
        <v>33</v>
      </c>
      <c r="I47" s="34"/>
      <c r="K47" s="56" t="s">
        <v>34</v>
      </c>
      <c r="M47" s="35" t="s">
        <v>35</v>
      </c>
      <c r="N47" s="36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L47" s="14"/>
      <c r="AM47" s="14"/>
      <c r="AN47" s="5"/>
      <c r="AO47" s="5"/>
    </row>
    <row r="48" spans="1:42" s="5" customFormat="1" x14ac:dyDescent="0.2">
      <c r="A48" s="1"/>
      <c r="I48" s="1"/>
      <c r="Z48" s="38" t="s">
        <v>6</v>
      </c>
      <c r="AA48" s="38" t="s">
        <v>7</v>
      </c>
      <c r="AB48" s="38" t="s">
        <v>8</v>
      </c>
      <c r="AC48" s="38" t="s">
        <v>9</v>
      </c>
      <c r="AD48" s="38" t="s">
        <v>10</v>
      </c>
      <c r="AE48" s="38" t="s">
        <v>11</v>
      </c>
      <c r="AF48" s="38" t="s">
        <v>12</v>
      </c>
      <c r="AH48" s="7"/>
      <c r="AI48" s="2"/>
      <c r="AJ48" s="2"/>
      <c r="AK48" s="2"/>
      <c r="AL48" s="14"/>
      <c r="AM48" s="14"/>
      <c r="AN48" s="2"/>
      <c r="AO48" s="2"/>
      <c r="AP48" s="2"/>
    </row>
    <row r="49" spans="1:42" x14ac:dyDescent="0.2">
      <c r="A49" s="2"/>
      <c r="H49" s="2"/>
      <c r="I49" s="29"/>
      <c r="P49" s="2"/>
      <c r="Q49" s="2"/>
      <c r="R49" s="37"/>
      <c r="Y49" s="29"/>
      <c r="Z49" s="40">
        <f>+Z56</f>
        <v>7.9999999999999991</v>
      </c>
      <c r="AA49" s="40">
        <f>+AA56</f>
        <v>7.9999999999999991</v>
      </c>
      <c r="AB49" s="40">
        <f>+AB56</f>
        <v>7.9999999999999991</v>
      </c>
      <c r="AC49" s="40">
        <f>+AC56</f>
        <v>7.9999999999999991</v>
      </c>
      <c r="AD49" s="40">
        <f>+AD56</f>
        <v>6.5</v>
      </c>
      <c r="AE49" s="39">
        <v>0</v>
      </c>
      <c r="AF49" s="39">
        <v>0</v>
      </c>
      <c r="AL49" s="14"/>
      <c r="AM49" s="14"/>
      <c r="AN49" s="5"/>
      <c r="AO49" s="5"/>
      <c r="AP49" s="5"/>
    </row>
    <row r="50" spans="1:42" s="5" customFormat="1" x14ac:dyDescent="0.2">
      <c r="Z50" s="2"/>
      <c r="AA50" s="2"/>
      <c r="AB50" s="2"/>
      <c r="AC50" s="2"/>
      <c r="AD50" s="2"/>
      <c r="AE50" s="2"/>
      <c r="AF50" s="2"/>
      <c r="AH50" s="7"/>
      <c r="AI50" s="2"/>
      <c r="AJ50" s="2"/>
      <c r="AK50" s="2"/>
      <c r="AL50" s="14"/>
      <c r="AM50" s="14"/>
      <c r="AN50" s="2"/>
      <c r="AO50" s="2"/>
      <c r="AP50" s="2"/>
    </row>
    <row r="51" spans="1:42" x14ac:dyDescent="0.2">
      <c r="A51" s="29"/>
      <c r="B51" s="59"/>
      <c r="I51" s="29"/>
      <c r="P51" s="2"/>
      <c r="Q51" s="29"/>
      <c r="Y51" s="29"/>
      <c r="Z51" s="5"/>
      <c r="AA51" s="5"/>
      <c r="AB51" s="5"/>
      <c r="AC51" s="18"/>
      <c r="AD51" s="22"/>
      <c r="AE51" s="5"/>
      <c r="AF51" s="5"/>
      <c r="AL51" s="5"/>
      <c r="AM51" s="5"/>
      <c r="AN51" s="5"/>
      <c r="AO51" s="5"/>
      <c r="AP51" s="5"/>
    </row>
    <row r="52" spans="1:42" s="5" customFormat="1" ht="15" x14ac:dyDescent="0.25">
      <c r="A52" s="1"/>
      <c r="I52" s="1"/>
      <c r="J52" s="75" t="s">
        <v>37</v>
      </c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H52" s="7"/>
      <c r="AI52" s="2"/>
      <c r="AJ52" s="2"/>
      <c r="AK52" s="2"/>
      <c r="AL52" s="2"/>
      <c r="AM52" s="2"/>
      <c r="AN52" s="2"/>
      <c r="AO52" s="2"/>
      <c r="AP52" s="2"/>
    </row>
    <row r="53" spans="1:42" ht="15" x14ac:dyDescent="0.25">
      <c r="A53" s="29"/>
      <c r="H53" s="2"/>
      <c r="I53" s="29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L53" s="5"/>
      <c r="AM53" s="5"/>
      <c r="AN53" s="5"/>
      <c r="AO53" s="5"/>
      <c r="AP53" s="5"/>
    </row>
    <row r="54" spans="1:42" s="5" customFormat="1" ht="15" x14ac:dyDescent="0.25">
      <c r="A54" s="1"/>
      <c r="B54" s="74" t="s">
        <v>53</v>
      </c>
      <c r="C54" s="74"/>
      <c r="D54" s="74"/>
      <c r="E54" s="74"/>
      <c r="F54" s="74"/>
      <c r="G54" s="74"/>
      <c r="H54" s="74"/>
      <c r="I54" s="1"/>
      <c r="J54" t="s">
        <v>38</v>
      </c>
      <c r="K54" s="61">
        <v>0.35416666666666669</v>
      </c>
      <c r="L54" s="61">
        <v>0.60416666666666663</v>
      </c>
      <c r="M54"/>
      <c r="N54" s="61">
        <v>0.625</v>
      </c>
      <c r="O54" s="61">
        <v>0.70833333333333337</v>
      </c>
      <c r="P54"/>
      <c r="Q54" s="64">
        <f>(+L54-K54)*24</f>
        <v>5.9999999999999982</v>
      </c>
      <c r="R54"/>
      <c r="S54"/>
      <c r="T54" s="64">
        <f>(+O54-N54)*24</f>
        <v>2.0000000000000009</v>
      </c>
      <c r="U54"/>
      <c r="V54" s="64">
        <f>+Q54+T54</f>
        <v>7.9999999999999991</v>
      </c>
      <c r="W54"/>
      <c r="X54"/>
      <c r="Y54"/>
      <c r="Z54"/>
      <c r="AA54"/>
      <c r="AB54"/>
      <c r="AC54"/>
      <c r="AD54"/>
      <c r="AE54"/>
      <c r="AF54"/>
      <c r="AH54" s="7"/>
      <c r="AI54" s="2"/>
      <c r="AJ54" s="2"/>
      <c r="AK54" s="2"/>
      <c r="AL54" s="2"/>
      <c r="AM54" s="2"/>
      <c r="AN54" s="2"/>
      <c r="AO54" s="2"/>
      <c r="AP54" s="2"/>
    </row>
    <row r="55" spans="1:42" ht="15" x14ac:dyDescent="0.25">
      <c r="A55" s="29"/>
      <c r="B55" s="74"/>
      <c r="C55" s="74"/>
      <c r="D55" s="74"/>
      <c r="E55" s="74"/>
      <c r="F55" s="74"/>
      <c r="G55" s="74"/>
      <c r="H55" s="74"/>
      <c r="I55" s="29"/>
      <c r="J55" t="s">
        <v>39</v>
      </c>
      <c r="K55" s="61">
        <v>0.35416666666666669</v>
      </c>
      <c r="L55" s="61">
        <v>0.60416666666666663</v>
      </c>
      <c r="M55"/>
      <c r="N55" s="61">
        <v>0.625</v>
      </c>
      <c r="O55" s="61">
        <v>0.70833333333333337</v>
      </c>
      <c r="P55"/>
      <c r="Q55" s="64">
        <f t="shared" ref="Q55:Q58" si="57">(+L55-K55)*24</f>
        <v>5.9999999999999982</v>
      </c>
      <c r="R55"/>
      <c r="S55"/>
      <c r="T55" s="64">
        <f t="shared" ref="T55:T58" si="58">(+O55-N55)*24</f>
        <v>2.0000000000000009</v>
      </c>
      <c r="U55"/>
      <c r="V55" s="64">
        <f t="shared" ref="V55:V58" si="59">+Q55+T55</f>
        <v>7.9999999999999991</v>
      </c>
      <c r="W55"/>
      <c r="X55"/>
      <c r="Y55"/>
      <c r="Z55" s="38" t="s">
        <v>6</v>
      </c>
      <c r="AA55" s="38" t="s">
        <v>7</v>
      </c>
      <c r="AB55" s="38" t="s">
        <v>8</v>
      </c>
      <c r="AC55" s="38" t="s">
        <v>9</v>
      </c>
      <c r="AD55" s="38" t="s">
        <v>10</v>
      </c>
      <c r="AE55" s="38" t="s">
        <v>11</v>
      </c>
      <c r="AF55" s="38" t="s">
        <v>12</v>
      </c>
      <c r="AL55" s="5"/>
      <c r="AM55" s="5"/>
      <c r="AN55" s="5"/>
      <c r="AO55" s="5"/>
      <c r="AP55" s="5"/>
    </row>
    <row r="56" spans="1:42" s="5" customFormat="1" ht="15" x14ac:dyDescent="0.25">
      <c r="A56" s="1"/>
      <c r="B56" s="74"/>
      <c r="C56" s="74"/>
      <c r="D56" s="74"/>
      <c r="E56" s="74"/>
      <c r="F56" s="74"/>
      <c r="G56" s="74"/>
      <c r="H56" s="74"/>
      <c r="I56" s="1"/>
      <c r="J56" t="s">
        <v>40</v>
      </c>
      <c r="K56" s="61">
        <v>0.35416666666666669</v>
      </c>
      <c r="L56" s="61">
        <v>0.60416666666666663</v>
      </c>
      <c r="M56"/>
      <c r="N56" s="61">
        <v>0.625</v>
      </c>
      <c r="O56" s="61">
        <v>0.70833333333333337</v>
      </c>
      <c r="P56"/>
      <c r="Q56" s="64">
        <f t="shared" si="57"/>
        <v>5.9999999999999982</v>
      </c>
      <c r="R56"/>
      <c r="S56"/>
      <c r="T56" s="64">
        <f t="shared" si="58"/>
        <v>2.0000000000000009</v>
      </c>
      <c r="U56"/>
      <c r="V56" s="64">
        <f t="shared" si="59"/>
        <v>7.9999999999999991</v>
      </c>
      <c r="W56"/>
      <c r="X56"/>
      <c r="Y56"/>
      <c r="Z56" s="40">
        <f>+V54</f>
        <v>7.9999999999999991</v>
      </c>
      <c r="AA56" s="40">
        <f>+V55</f>
        <v>7.9999999999999991</v>
      </c>
      <c r="AB56" s="40">
        <f>+V56</f>
        <v>7.9999999999999991</v>
      </c>
      <c r="AC56" s="40">
        <f>+V57</f>
        <v>7.9999999999999991</v>
      </c>
      <c r="AD56" s="40">
        <f>+V58</f>
        <v>6.5</v>
      </c>
      <c r="AE56" s="39"/>
      <c r="AF56" s="39"/>
      <c r="AH56" s="7"/>
      <c r="AI56" s="2"/>
      <c r="AJ56" s="2"/>
      <c r="AK56" s="2"/>
      <c r="AL56" s="2"/>
      <c r="AM56" s="2"/>
      <c r="AN56" s="2"/>
      <c r="AO56" s="2"/>
      <c r="AP56" s="2"/>
    </row>
    <row r="57" spans="1:42" ht="15" x14ac:dyDescent="0.25">
      <c r="B57" s="74"/>
      <c r="C57" s="74"/>
      <c r="D57" s="74"/>
      <c r="E57" s="74"/>
      <c r="F57" s="74"/>
      <c r="G57" s="74"/>
      <c r="H57" s="74"/>
      <c r="J57" t="s">
        <v>41</v>
      </c>
      <c r="K57" s="61">
        <v>0.35416666666666669</v>
      </c>
      <c r="L57" s="61">
        <v>0.60416666666666663</v>
      </c>
      <c r="M57"/>
      <c r="N57" s="61">
        <v>0.625</v>
      </c>
      <c r="O57" s="61">
        <v>0.70833333333333337</v>
      </c>
      <c r="P57"/>
      <c r="Q57" s="64">
        <f t="shared" si="57"/>
        <v>5.9999999999999982</v>
      </c>
      <c r="R57"/>
      <c r="S57"/>
      <c r="T57" s="64">
        <f t="shared" si="58"/>
        <v>2.0000000000000009</v>
      </c>
      <c r="U57"/>
      <c r="V57" s="64">
        <f t="shared" si="59"/>
        <v>7.9999999999999991</v>
      </c>
      <c r="W57"/>
      <c r="X57"/>
      <c r="Y57"/>
      <c r="Z57"/>
      <c r="AA57"/>
      <c r="AB57"/>
      <c r="AC57"/>
      <c r="AD57"/>
      <c r="AE57"/>
      <c r="AF57"/>
      <c r="AP57" s="5"/>
    </row>
    <row r="58" spans="1:42" ht="15" x14ac:dyDescent="0.25">
      <c r="B58" s="74"/>
      <c r="C58" s="74"/>
      <c r="D58" s="74"/>
      <c r="E58" s="74"/>
      <c r="F58" s="74"/>
      <c r="G58" s="74"/>
      <c r="H58" s="74"/>
      <c r="J58" t="s">
        <v>42</v>
      </c>
      <c r="K58" s="61">
        <v>0.35416666666666669</v>
      </c>
      <c r="L58" s="61">
        <v>0.625</v>
      </c>
      <c r="M58"/>
      <c r="N58"/>
      <c r="O58"/>
      <c r="P58"/>
      <c r="Q58" s="64">
        <f t="shared" si="57"/>
        <v>6.5</v>
      </c>
      <c r="R58"/>
      <c r="S58"/>
      <c r="T58" s="64">
        <f t="shared" si="58"/>
        <v>0</v>
      </c>
      <c r="U58"/>
      <c r="V58" s="64">
        <f t="shared" si="59"/>
        <v>6.5</v>
      </c>
      <c r="W58"/>
      <c r="X58" s="63">
        <f>SUM(V54:V58)</f>
        <v>38.5</v>
      </c>
      <c r="Y58"/>
      <c r="Z58"/>
      <c r="AA58"/>
      <c r="AB58"/>
      <c r="AC58"/>
      <c r="AD58"/>
      <c r="AE58"/>
      <c r="AF58"/>
    </row>
    <row r="59" spans="1:42" ht="15" x14ac:dyDescent="0.25">
      <c r="B59" s="74"/>
      <c r="C59" s="74"/>
      <c r="D59" s="74"/>
      <c r="E59" s="74"/>
      <c r="F59" s="74"/>
      <c r="G59" s="74"/>
      <c r="H59" s="74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1:42" ht="15" x14ac:dyDescent="0.25">
      <c r="B60" s="74"/>
      <c r="C60" s="74"/>
      <c r="D60" s="74"/>
      <c r="E60" s="74"/>
      <c r="F60" s="74"/>
      <c r="G60" s="74"/>
      <c r="H60" s="74"/>
      <c r="J60" s="73" t="s">
        <v>47</v>
      </c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</row>
    <row r="61" spans="1:42" ht="15" x14ac:dyDescent="0.25">
      <c r="B61" s="74"/>
      <c r="C61" s="74"/>
      <c r="D61" s="74"/>
      <c r="E61" s="74"/>
      <c r="F61" s="74"/>
      <c r="G61" s="74"/>
      <c r="H61" s="74"/>
      <c r="J61" t="s">
        <v>43</v>
      </c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1:42" ht="15" customHeight="1" x14ac:dyDescent="0.25">
      <c r="B62" s="74"/>
      <c r="C62" s="74"/>
      <c r="D62" s="74"/>
      <c r="E62" s="74"/>
      <c r="F62" s="74"/>
      <c r="G62" s="74"/>
      <c r="H62" s="74"/>
      <c r="J62" t="s">
        <v>38</v>
      </c>
      <c r="K62" s="61">
        <v>0.35416666666666669</v>
      </c>
      <c r="L62" s="61">
        <v>0.625</v>
      </c>
      <c r="M62"/>
      <c r="N62"/>
      <c r="O62"/>
      <c r="P62"/>
      <c r="Q62" s="64">
        <f>(+L62-K62)*24</f>
        <v>6.5</v>
      </c>
      <c r="R62"/>
      <c r="S62"/>
      <c r="T62">
        <v>0</v>
      </c>
      <c r="U62"/>
      <c r="V62" s="64">
        <f>+Q62+T62</f>
        <v>6.5</v>
      </c>
      <c r="W62"/>
      <c r="X62"/>
      <c r="Y62"/>
      <c r="Z62"/>
      <c r="AA62"/>
      <c r="AB62"/>
      <c r="AC62"/>
      <c r="AD62"/>
      <c r="AE62"/>
      <c r="AF62"/>
    </row>
    <row r="63" spans="1:42" ht="15" x14ac:dyDescent="0.25">
      <c r="B63" s="74"/>
      <c r="C63" s="74"/>
      <c r="D63" s="74"/>
      <c r="E63" s="74"/>
      <c r="F63" s="74"/>
      <c r="G63" s="74"/>
      <c r="H63" s="74"/>
      <c r="J63" t="s">
        <v>39</v>
      </c>
      <c r="K63" s="61">
        <v>0.35416666666666669</v>
      </c>
      <c r="L63" s="61">
        <v>0.625</v>
      </c>
      <c r="M63"/>
      <c r="N63"/>
      <c r="O63"/>
      <c r="P63"/>
      <c r="Q63" s="64">
        <f t="shared" ref="Q63:Q66" si="60">(+L63-K63)*24</f>
        <v>6.5</v>
      </c>
      <c r="R63"/>
      <c r="S63"/>
      <c r="T63">
        <v>0</v>
      </c>
      <c r="U63"/>
      <c r="V63" s="64">
        <f t="shared" ref="V63:V66" si="61">+Q63+T63</f>
        <v>6.5</v>
      </c>
      <c r="W63"/>
      <c r="X63"/>
      <c r="Y63"/>
      <c r="Z63" s="38" t="s">
        <v>6</v>
      </c>
      <c r="AA63" s="38" t="s">
        <v>7</v>
      </c>
      <c r="AB63" s="38" t="s">
        <v>8</v>
      </c>
      <c r="AC63" s="38" t="s">
        <v>9</v>
      </c>
      <c r="AD63" s="38" t="s">
        <v>10</v>
      </c>
      <c r="AE63" s="38" t="s">
        <v>11</v>
      </c>
      <c r="AF63" s="38" t="s">
        <v>12</v>
      </c>
    </row>
    <row r="64" spans="1:42" ht="15" x14ac:dyDescent="0.25">
      <c r="B64" s="74"/>
      <c r="C64" s="74"/>
      <c r="D64" s="74"/>
      <c r="E64" s="74"/>
      <c r="F64" s="74"/>
      <c r="G64" s="74"/>
      <c r="H64" s="74"/>
      <c r="J64" t="s">
        <v>40</v>
      </c>
      <c r="K64" s="61">
        <v>0.35416666666666669</v>
      </c>
      <c r="L64" s="61">
        <v>0.625</v>
      </c>
      <c r="M64"/>
      <c r="N64"/>
      <c r="O64"/>
      <c r="P64"/>
      <c r="Q64" s="64">
        <f t="shared" si="60"/>
        <v>6.5</v>
      </c>
      <c r="R64"/>
      <c r="S64"/>
      <c r="T64">
        <v>0</v>
      </c>
      <c r="U64"/>
      <c r="V64" s="64">
        <f t="shared" si="61"/>
        <v>6.5</v>
      </c>
      <c r="W64"/>
      <c r="X64"/>
      <c r="Y64"/>
      <c r="Z64" s="40">
        <f>+V62</f>
        <v>6.5</v>
      </c>
      <c r="AA64" s="40">
        <f>+V63</f>
        <v>6.5</v>
      </c>
      <c r="AB64" s="40">
        <f>+V64</f>
        <v>6.5</v>
      </c>
      <c r="AC64" s="40">
        <f>+V65</f>
        <v>6.5</v>
      </c>
      <c r="AD64" s="40">
        <f>+V66</f>
        <v>6.5</v>
      </c>
      <c r="AE64" s="39"/>
      <c r="AF64" s="39"/>
    </row>
    <row r="65" spans="2:32" ht="15" x14ac:dyDescent="0.25">
      <c r="B65" s="74"/>
      <c r="C65" s="74"/>
      <c r="D65" s="74"/>
      <c r="E65" s="74"/>
      <c r="F65" s="74"/>
      <c r="G65" s="74"/>
      <c r="H65" s="74"/>
      <c r="J65" t="s">
        <v>41</v>
      </c>
      <c r="K65" s="61">
        <v>0.35416666666666669</v>
      </c>
      <c r="L65" s="61">
        <v>0.625</v>
      </c>
      <c r="M65"/>
      <c r="N65"/>
      <c r="O65"/>
      <c r="P65"/>
      <c r="Q65" s="64">
        <f t="shared" si="60"/>
        <v>6.5</v>
      </c>
      <c r="R65"/>
      <c r="S65"/>
      <c r="T65">
        <v>0</v>
      </c>
      <c r="U65"/>
      <c r="V65" s="64">
        <f t="shared" si="61"/>
        <v>6.5</v>
      </c>
      <c r="W65"/>
      <c r="X65"/>
      <c r="Y65"/>
      <c r="Z65"/>
      <c r="AA65"/>
      <c r="AB65"/>
      <c r="AC65"/>
      <c r="AD65"/>
      <c r="AE65"/>
      <c r="AF65"/>
    </row>
    <row r="66" spans="2:32" ht="15" x14ac:dyDescent="0.25">
      <c r="B66" s="74"/>
      <c r="C66" s="74"/>
      <c r="D66" s="74"/>
      <c r="E66" s="74"/>
      <c r="F66" s="74"/>
      <c r="G66" s="74"/>
      <c r="H66" s="74"/>
      <c r="J66" t="s">
        <v>42</v>
      </c>
      <c r="K66" s="61">
        <v>0.35416666666666669</v>
      </c>
      <c r="L66" s="61">
        <v>0.625</v>
      </c>
      <c r="M66"/>
      <c r="N66"/>
      <c r="O66"/>
      <c r="P66"/>
      <c r="Q66" s="64">
        <f t="shared" si="60"/>
        <v>6.5</v>
      </c>
      <c r="R66"/>
      <c r="S66"/>
      <c r="T66">
        <v>0</v>
      </c>
      <c r="U66"/>
      <c r="V66" s="64">
        <f t="shared" si="61"/>
        <v>6.5</v>
      </c>
      <c r="W66"/>
      <c r="X66" s="63">
        <f>SUM(V62:V66)</f>
        <v>32.5</v>
      </c>
      <c r="Y66"/>
      <c r="Z66"/>
      <c r="AA66"/>
      <c r="AB66"/>
      <c r="AC66"/>
      <c r="AD66"/>
      <c r="AE66"/>
      <c r="AF66"/>
    </row>
    <row r="67" spans="2:32" ht="15" x14ac:dyDescent="0.25"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</row>
    <row r="71" spans="2:32" x14ac:dyDescent="0.2">
      <c r="K71" s="66"/>
      <c r="L71" s="66"/>
      <c r="M71" s="52"/>
      <c r="N71" s="66"/>
    </row>
  </sheetData>
  <mergeCells count="17">
    <mergeCell ref="J60:AF60"/>
    <mergeCell ref="B54:H66"/>
    <mergeCell ref="B17:E18"/>
    <mergeCell ref="J17:M18"/>
    <mergeCell ref="R17:U18"/>
    <mergeCell ref="Z17:AC18"/>
    <mergeCell ref="B31:E32"/>
    <mergeCell ref="J31:M32"/>
    <mergeCell ref="R31:U32"/>
    <mergeCell ref="Z31:AC32"/>
    <mergeCell ref="J52:AF52"/>
    <mergeCell ref="AE1:AF1"/>
    <mergeCell ref="B3:E4"/>
    <mergeCell ref="J3:M4"/>
    <mergeCell ref="R3:U4"/>
    <mergeCell ref="Z3:AC4"/>
    <mergeCell ref="L1:M1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  <colBreaks count="1" manualBreakCount="1">
    <brk id="3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AA148C673CBB48B80FF14C2FB42B31" ma:contentTypeVersion="12" ma:contentTypeDescription="Crear nuevo documento." ma:contentTypeScope="" ma:versionID="ca631b74e83cf2076394b4bc56e7281c">
  <xsd:schema xmlns:xsd="http://www.w3.org/2001/XMLSchema" xmlns:xs="http://www.w3.org/2001/XMLSchema" xmlns:p="http://schemas.microsoft.com/office/2006/metadata/properties" xmlns:ns2="79176ff7-d1f5-4c09-a043-c9e0361454ba" xmlns:ns3="325dba60-a38e-47c3-b2b0-7201402c543e" targetNamespace="http://schemas.microsoft.com/office/2006/metadata/properties" ma:root="true" ma:fieldsID="bc750f182f5ca027d1738e31389736d3" ns2:_="" ns3:_="">
    <xsd:import namespace="79176ff7-d1f5-4c09-a043-c9e0361454ba"/>
    <xsd:import namespace="325dba60-a38e-47c3-b2b0-7201402c54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176ff7-d1f5-4c09-a043-c9e0361454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f37d8a9-d5b4-41e7-965b-4fb5a0a364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dba60-a38e-47c3-b2b0-7201402c543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35c7d7a-6c56-4761-8f25-6e949031369a}" ma:internalName="TaxCatchAll" ma:showField="CatchAllData" ma:web="325dba60-a38e-47c3-b2b0-7201402c54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5dba60-a38e-47c3-b2b0-7201402c543e" xsi:nil="true"/>
    <lcf76f155ced4ddcb4097134ff3c332f xmlns="79176ff7-d1f5-4c09-a043-c9e0361454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8D4353-325A-4902-90BA-69DF2FD3CC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2C0063-C312-4792-8BFA-F47CB58CFF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176ff7-d1f5-4c09-a043-c9e0361454ba"/>
    <ds:schemaRef ds:uri="325dba60-a38e-47c3-b2b0-7201402c54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0B55AD-5C25-4DD5-B92E-BC39A5014432}">
  <ds:schemaRefs>
    <ds:schemaRef ds:uri="http://schemas.microsoft.com/office/2006/metadata/properties"/>
    <ds:schemaRef ds:uri="http://schemas.microsoft.com/office/infopath/2007/PartnerControls"/>
    <ds:schemaRef ds:uri="325dba60-a38e-47c3-b2b0-7201402c543e"/>
    <ds:schemaRef ds:uri="79176ff7-d1f5-4c09-a043-c9e0361454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2024 - Original</vt:lpstr>
      <vt:lpstr>'2024 - Original'!Área_de_impresión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Beatriz</dc:creator>
  <cp:keywords/>
  <dc:description/>
  <cp:lastModifiedBy>Patricia</cp:lastModifiedBy>
  <cp:revision/>
  <cp:lastPrinted>2024-03-22T13:35:43Z</cp:lastPrinted>
  <dcterms:created xsi:type="dcterms:W3CDTF">2023-02-16T15:09:01Z</dcterms:created>
  <dcterms:modified xsi:type="dcterms:W3CDTF">2024-05-28T13:50:08Z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0x0101006FAA148C673CBB48B80FF14C2FB42B31</vt:lpwstr>
  </property>
  <property fmtid="{D5CDD505-2E9C-101B-9397-08002B2CF9AE}" pid="3" name="MediaServiceImageTags">
    <vt:lpwstr/>
  </property>
</Properties>
</file>