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xr:revisionPtr revIDLastSave="0" documentId="13_ncr:1_{310A9CC2-458C-43F2-BB82-C6257DB11952}" xr6:coauthVersionLast="47" xr6:coauthVersionMax="47" xr10:uidLastSave="{00000000-0000-0000-0000-000000000000}"/>
  <bookViews>
    <workbookView xWindow="1560" yWindow="1560" windowWidth="38700" windowHeight="15345" xr2:uid="{FE1BFEB9-7360-4099-9200-3CAE23D35DF1}"/>
  </bookViews>
  <sheets>
    <sheet name="Hoja1" sheetId="1" r:id="rId1"/>
  </sheets>
  <definedNames>
    <definedName name="_xlnm.Print_Area" localSheetId="0">Hoja1!$A$1:$AJ$57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" i="1" l="1"/>
  <c r="J75" i="1" l="1"/>
  <c r="O75" i="1" s="1"/>
  <c r="W73" i="1" s="1"/>
  <c r="J74" i="1"/>
  <c r="O74" i="1" s="1"/>
  <c r="V73" i="1" s="1"/>
  <c r="J73" i="1"/>
  <c r="O73" i="1" s="1"/>
  <c r="U73" i="1" s="1"/>
  <c r="J72" i="1"/>
  <c r="O72" i="1" s="1"/>
  <c r="T73" i="1" s="1"/>
  <c r="J71" i="1"/>
  <c r="O71" i="1" s="1"/>
  <c r="L67" i="1"/>
  <c r="J67" i="1"/>
  <c r="L66" i="1"/>
  <c r="J66" i="1"/>
  <c r="O66" i="1" s="1"/>
  <c r="V65" i="1" s="1"/>
  <c r="L65" i="1"/>
  <c r="J65" i="1"/>
  <c r="O65" i="1" s="1"/>
  <c r="U65" i="1" s="1"/>
  <c r="L64" i="1"/>
  <c r="J64" i="1"/>
  <c r="L63" i="1"/>
  <c r="J63" i="1"/>
  <c r="O67" i="1" l="1"/>
  <c r="W65" i="1" s="1"/>
  <c r="O63" i="1"/>
  <c r="S65" i="1" s="1"/>
  <c r="O64" i="1"/>
  <c r="AA59" i="1" s="1"/>
  <c r="AB59" i="1"/>
  <c r="AC59" i="1"/>
  <c r="AD59" i="1"/>
  <c r="Z59" i="1"/>
  <c r="Q67" i="1"/>
  <c r="T65" i="1"/>
  <c r="Q75" i="1"/>
  <c r="S73" i="1"/>
  <c r="Z39" i="1" l="1"/>
  <c r="S49" i="1"/>
  <c r="W39" i="1"/>
  <c r="L39" i="1"/>
  <c r="B39" i="1"/>
  <c r="AD23" i="1"/>
  <c r="E23" i="1"/>
  <c r="AA7" i="1"/>
  <c r="W7" i="1"/>
  <c r="R7" i="1"/>
  <c r="S7" i="1"/>
  <c r="T7" i="1"/>
  <c r="U7" i="1"/>
  <c r="V7" i="1"/>
  <c r="Z7" i="1"/>
  <c r="AD15" i="1"/>
  <c r="AE15" i="1"/>
  <c r="J7" i="1"/>
  <c r="K7" i="1"/>
  <c r="L7" i="1"/>
  <c r="Z23" i="1"/>
  <c r="AA23" i="1"/>
  <c r="AB23" i="1"/>
  <c r="AC23" i="1"/>
  <c r="AH59" i="1"/>
  <c r="F6" i="1"/>
  <c r="P15" i="1"/>
  <c r="H15" i="1"/>
  <c r="AF15" i="1"/>
  <c r="B23" i="1"/>
  <c r="C23" i="1"/>
  <c r="D23" i="1"/>
  <c r="J39" i="1"/>
  <c r="K39" i="1"/>
  <c r="P47" i="1"/>
  <c r="R39" i="1"/>
  <c r="S39" i="1"/>
  <c r="T39" i="1"/>
  <c r="U39" i="1"/>
  <c r="V39" i="1"/>
  <c r="AD47" i="1"/>
  <c r="AE47" i="1"/>
  <c r="AF47" i="1"/>
  <c r="AC49" i="1"/>
  <c r="AD49" i="1"/>
  <c r="AE49" i="1"/>
  <c r="AF49" i="1"/>
  <c r="AB49" i="1"/>
  <c r="AA49" i="1"/>
  <c r="Z49" i="1"/>
  <c r="Y49" i="1"/>
  <c r="B49" i="1"/>
  <c r="H47" i="1"/>
  <c r="G47" i="1"/>
  <c r="F47" i="1"/>
  <c r="E47" i="1"/>
  <c r="X49" i="1"/>
  <c r="W49" i="1"/>
  <c r="V49" i="1"/>
  <c r="U49" i="1"/>
  <c r="T49" i="1"/>
  <c r="P49" i="1"/>
  <c r="O49" i="1"/>
  <c r="N49" i="1"/>
  <c r="M49" i="1"/>
  <c r="L49" i="1"/>
  <c r="K49" i="1"/>
  <c r="J49" i="1"/>
  <c r="H49" i="1"/>
  <c r="G49" i="1"/>
  <c r="F49" i="1"/>
  <c r="E49" i="1"/>
  <c r="D49" i="1"/>
  <c r="C49" i="1"/>
  <c r="G6" i="1" l="1"/>
  <c r="G7" i="1" l="1"/>
  <c r="H6" i="1"/>
  <c r="B8" i="1" l="1"/>
  <c r="H7" i="1"/>
  <c r="C8" i="1" l="1"/>
  <c r="B3" i="1"/>
  <c r="A8" i="1"/>
  <c r="A6" i="1"/>
  <c r="D8" i="1" l="1"/>
  <c r="D9" i="1" l="1"/>
  <c r="E8" i="1"/>
  <c r="E9" i="1" l="1"/>
  <c r="F8" i="1"/>
  <c r="F9" i="1" l="1"/>
  <c r="G8" i="1"/>
  <c r="G9" i="1" l="1"/>
  <c r="H8" i="1"/>
  <c r="B10" i="1" l="1"/>
  <c r="H9" i="1"/>
  <c r="B11" i="1" l="1"/>
  <c r="C10" i="1"/>
  <c r="A10" i="1"/>
  <c r="C11" i="1" l="1"/>
  <c r="D10" i="1"/>
  <c r="D11" i="1" l="1"/>
  <c r="E10" i="1"/>
  <c r="E11" i="1" l="1"/>
  <c r="F10" i="1"/>
  <c r="F11" i="1" l="1"/>
  <c r="G10" i="1"/>
  <c r="G11" i="1" l="1"/>
  <c r="H10" i="1"/>
  <c r="B12" i="1" l="1"/>
  <c r="AE1" i="1" s="1"/>
  <c r="AJ3" i="1" s="1"/>
  <c r="H11" i="1"/>
  <c r="C12" i="1" l="1"/>
  <c r="A12" i="1"/>
  <c r="B13" i="1"/>
  <c r="C13" i="1" l="1"/>
  <c r="D12" i="1"/>
  <c r="E12" i="1" l="1"/>
  <c r="D13" i="1"/>
  <c r="E13" i="1" l="1"/>
  <c r="F12" i="1"/>
  <c r="F13" i="1" l="1"/>
  <c r="G12" i="1"/>
  <c r="G13" i="1" l="1"/>
  <c r="H12" i="1"/>
  <c r="B14" i="1" l="1"/>
  <c r="H13" i="1"/>
  <c r="B15" i="1" l="1"/>
  <c r="C14" i="1"/>
  <c r="A14" i="1"/>
  <c r="C15" i="1" l="1"/>
  <c r="D14" i="1"/>
  <c r="D15" i="1" l="1"/>
  <c r="E14" i="1"/>
  <c r="E15" i="1" s="1"/>
  <c r="F14" i="1" l="1"/>
  <c r="G14" i="1" l="1"/>
  <c r="F15" i="1"/>
  <c r="G15" i="1"/>
  <c r="H3" i="1" s="1"/>
  <c r="P6" i="1"/>
  <c r="H4" i="1" l="1"/>
  <c r="AI21" i="1"/>
  <c r="AJ21" i="1" s="1"/>
  <c r="P7" i="1" l="1"/>
  <c r="J8" i="1"/>
  <c r="K8" i="1" l="1"/>
  <c r="J3" i="1"/>
  <c r="I8" i="1"/>
  <c r="J9" i="1"/>
  <c r="I6" i="1"/>
  <c r="K9" i="1" l="1"/>
  <c r="L8" i="1"/>
  <c r="M8" i="1" l="1"/>
  <c r="L9" i="1"/>
  <c r="M9" i="1" l="1"/>
  <c r="N8" i="1"/>
  <c r="O8" i="1" l="1"/>
  <c r="N9" i="1"/>
  <c r="O9" i="1" l="1"/>
  <c r="P8" i="1"/>
  <c r="P9" i="1" l="1"/>
  <c r="J10" i="1"/>
  <c r="J11" i="1" l="1"/>
  <c r="K10" i="1"/>
  <c r="I10" i="1"/>
  <c r="K11" i="1" l="1"/>
  <c r="L10" i="1"/>
  <c r="L11" i="1" l="1"/>
  <c r="M10" i="1"/>
  <c r="M11" i="1" l="1"/>
  <c r="N10" i="1"/>
  <c r="N11" i="1" l="1"/>
  <c r="O10" i="1"/>
  <c r="O11" i="1" l="1"/>
  <c r="P10" i="1"/>
  <c r="P11" i="1" l="1"/>
  <c r="J12" i="1"/>
  <c r="J13" i="1" l="1"/>
  <c r="K12" i="1"/>
  <c r="I12" i="1"/>
  <c r="K13" i="1" l="1"/>
  <c r="L12" i="1"/>
  <c r="L13" i="1" l="1"/>
  <c r="M12" i="1"/>
  <c r="M13" i="1" l="1"/>
  <c r="N12" i="1"/>
  <c r="N13" i="1" l="1"/>
  <c r="O12" i="1"/>
  <c r="O13" i="1" l="1"/>
  <c r="P12" i="1"/>
  <c r="P13" i="1" l="1"/>
  <c r="J14" i="1"/>
  <c r="J15" i="1" l="1"/>
  <c r="K14" i="1"/>
  <c r="I14" i="1"/>
  <c r="L14" i="1" l="1"/>
  <c r="K15" i="1"/>
  <c r="L15" i="1" l="1"/>
  <c r="M14" i="1"/>
  <c r="M15" i="1" l="1"/>
  <c r="N14" i="1"/>
  <c r="O14" i="1" s="1"/>
  <c r="O15" i="1" l="1"/>
  <c r="X6" i="1"/>
  <c r="N15" i="1"/>
  <c r="P3" i="1" l="1"/>
  <c r="AI22" i="1" s="1"/>
  <c r="AJ22" i="1" s="1"/>
  <c r="P4" i="1" l="1"/>
  <c r="X7" i="1"/>
  <c r="R8" i="1"/>
  <c r="R9" i="1" l="1"/>
  <c r="S8" i="1"/>
  <c r="Q8" i="1"/>
  <c r="R3" i="1"/>
  <c r="Q6" i="1"/>
  <c r="S9" i="1" l="1"/>
  <c r="T8" i="1"/>
  <c r="T9" i="1" l="1"/>
  <c r="U8" i="1"/>
  <c r="U9" i="1" l="1"/>
  <c r="V8" i="1"/>
  <c r="V9" i="1" l="1"/>
  <c r="W8" i="1"/>
  <c r="W9" i="1" l="1"/>
  <c r="X8" i="1"/>
  <c r="X9" i="1" l="1"/>
  <c r="R10" i="1"/>
  <c r="R11" i="1" l="1"/>
  <c r="S10" i="1"/>
  <c r="Q10" i="1"/>
  <c r="S11" i="1" l="1"/>
  <c r="T10" i="1"/>
  <c r="T11" i="1" l="1"/>
  <c r="U10" i="1"/>
  <c r="U11" i="1" l="1"/>
  <c r="V10" i="1"/>
  <c r="V11" i="1" l="1"/>
  <c r="W10" i="1"/>
  <c r="W11" i="1" l="1"/>
  <c r="X10" i="1"/>
  <c r="X11" i="1" l="1"/>
  <c r="R12" i="1"/>
  <c r="R13" i="1" l="1"/>
  <c r="S12" i="1"/>
  <c r="Q12" i="1"/>
  <c r="S13" i="1" l="1"/>
  <c r="T12" i="1"/>
  <c r="U12" i="1" l="1"/>
  <c r="V12" i="1" l="1"/>
  <c r="V13" i="1" l="1"/>
  <c r="W12" i="1"/>
  <c r="W13" i="1" l="1"/>
  <c r="X12" i="1"/>
  <c r="X13" i="1" l="1"/>
  <c r="R14" i="1"/>
  <c r="R15" i="1" l="1"/>
  <c r="S14" i="1"/>
  <c r="Q14" i="1"/>
  <c r="S15" i="1" l="1"/>
  <c r="T14" i="1"/>
  <c r="U14" i="1" l="1"/>
  <c r="T15" i="1"/>
  <c r="U15" i="1" l="1"/>
  <c r="V14" i="1"/>
  <c r="V15" i="1" l="1"/>
  <c r="W14" i="1"/>
  <c r="W15" i="1" l="1"/>
  <c r="X14" i="1"/>
  <c r="R16" i="1" l="1"/>
  <c r="S16" i="1" s="1"/>
  <c r="X15" i="1"/>
  <c r="S17" i="1" l="1"/>
  <c r="AB6" i="1"/>
  <c r="R17" i="1"/>
  <c r="X3" i="1" s="1"/>
  <c r="Q16" i="1"/>
  <c r="AI23" i="1" l="1"/>
  <c r="AJ23" i="1" s="1"/>
  <c r="X4" i="1"/>
  <c r="AC6" i="1" l="1"/>
  <c r="AD6" i="1" l="1"/>
  <c r="AE6" i="1" l="1"/>
  <c r="AE7" i="1" l="1"/>
  <c r="AF6" i="1"/>
  <c r="AF7" i="1" l="1"/>
  <c r="Z8" i="1"/>
  <c r="AA8" i="1" l="1"/>
  <c r="Y6" i="1"/>
  <c r="Y8" i="1"/>
  <c r="Z3" i="1"/>
  <c r="AB8" i="1" l="1"/>
  <c r="AC8" i="1" l="1"/>
  <c r="AD8" i="1" l="1"/>
  <c r="AE8" i="1" l="1"/>
  <c r="AE9" i="1" l="1"/>
  <c r="AF8" i="1"/>
  <c r="AF9" i="1" l="1"/>
  <c r="Z10" i="1"/>
  <c r="Z11" i="1" l="1"/>
  <c r="AA10" i="1"/>
  <c r="Y10" i="1"/>
  <c r="AA11" i="1" l="1"/>
  <c r="AB10" i="1"/>
  <c r="AC10" i="1" s="1"/>
  <c r="AD10" i="1" l="1"/>
  <c r="AD11" i="1" s="1"/>
  <c r="AC11" i="1"/>
  <c r="AB11" i="1"/>
  <c r="AE10" i="1" l="1"/>
  <c r="AE11" i="1" s="1"/>
  <c r="AF10" i="1"/>
  <c r="Z12" i="1" s="1"/>
  <c r="Z13" i="1" s="1"/>
  <c r="AF11" i="1" l="1"/>
  <c r="AA12" i="1" l="1"/>
  <c r="Y12" i="1"/>
  <c r="AA13" i="1" l="1"/>
  <c r="AB12" i="1"/>
  <c r="AB13" i="1" l="1"/>
  <c r="AC12" i="1"/>
  <c r="AC13" i="1" l="1"/>
  <c r="AD12" i="1"/>
  <c r="AE12" i="1" l="1"/>
  <c r="AD13" i="1"/>
  <c r="AE13" i="1" l="1"/>
  <c r="AF12" i="1"/>
  <c r="AF13" i="1" l="1"/>
  <c r="Z14" i="1"/>
  <c r="Z15" i="1" l="1"/>
  <c r="AA14" i="1"/>
  <c r="Y14" i="1"/>
  <c r="AA15" i="1" l="1"/>
  <c r="AB14" i="1"/>
  <c r="AC14" i="1" l="1"/>
  <c r="AB15" i="1"/>
  <c r="AF3" i="1" s="1"/>
  <c r="F22" i="1"/>
  <c r="G22" i="1" l="1"/>
  <c r="AI24" i="1"/>
  <c r="AJ24" i="1" s="1"/>
  <c r="AF4" i="1"/>
  <c r="G23" i="1" l="1"/>
  <c r="H22" i="1"/>
  <c r="H23" i="1" l="1"/>
  <c r="B24" i="1"/>
  <c r="B25" i="1" l="1"/>
  <c r="C24" i="1"/>
  <c r="B19" i="1"/>
  <c r="A24" i="1"/>
  <c r="A22" i="1"/>
  <c r="C25" i="1" l="1"/>
  <c r="D24" i="1"/>
  <c r="D25" i="1" l="1"/>
  <c r="E24" i="1"/>
  <c r="E25" i="1" l="1"/>
  <c r="F24" i="1"/>
  <c r="F25" i="1" l="1"/>
  <c r="G24" i="1"/>
  <c r="G25" i="1" l="1"/>
  <c r="H24" i="1"/>
  <c r="H25" i="1" l="1"/>
  <c r="B26" i="1"/>
  <c r="B27" i="1" l="1"/>
  <c r="C26" i="1"/>
  <c r="A26" i="1"/>
  <c r="C27" i="1" l="1"/>
  <c r="D26" i="1"/>
  <c r="D27" i="1" l="1"/>
  <c r="E26" i="1"/>
  <c r="E27" i="1" l="1"/>
  <c r="F26" i="1"/>
  <c r="F27" i="1" l="1"/>
  <c r="G26" i="1"/>
  <c r="G27" i="1" l="1"/>
  <c r="H26" i="1"/>
  <c r="H27" i="1" l="1"/>
  <c r="B28" i="1"/>
  <c r="B29" i="1" l="1"/>
  <c r="C28" i="1"/>
  <c r="A28" i="1"/>
  <c r="C29" i="1" l="1"/>
  <c r="D28" i="1"/>
  <c r="D29" i="1" l="1"/>
  <c r="E28" i="1"/>
  <c r="E29" i="1" l="1"/>
  <c r="F28" i="1"/>
  <c r="F29" i="1" l="1"/>
  <c r="G28" i="1"/>
  <c r="G29" i="1" l="1"/>
  <c r="H28" i="1"/>
  <c r="H29" i="1" l="1"/>
  <c r="B30" i="1"/>
  <c r="B31" i="1" l="1"/>
  <c r="C30" i="1"/>
  <c r="A30" i="1"/>
  <c r="C31" i="1" l="1"/>
  <c r="D30" i="1"/>
  <c r="D31" i="1" l="1"/>
  <c r="E30" i="1"/>
  <c r="E31" i="1" l="1"/>
  <c r="F30" i="1"/>
  <c r="F31" i="1" l="1"/>
  <c r="G30" i="1"/>
  <c r="H30" i="1" s="1"/>
  <c r="H31" i="1" l="1"/>
  <c r="J22" i="1"/>
  <c r="G31" i="1"/>
  <c r="H19" i="1" l="1"/>
  <c r="AI25" i="1" s="1"/>
  <c r="AJ25" i="1" s="1"/>
  <c r="I22" i="1"/>
  <c r="J23" i="1"/>
  <c r="K22" i="1"/>
  <c r="K23" i="1" s="1"/>
  <c r="H20" i="1" l="1"/>
  <c r="L22" i="1"/>
  <c r="L23" i="1" l="1"/>
  <c r="M22" i="1"/>
  <c r="M23" i="1" l="1"/>
  <c r="N22" i="1"/>
  <c r="N23" i="1" l="1"/>
  <c r="O22" i="1"/>
  <c r="O23" i="1" l="1"/>
  <c r="P22" i="1"/>
  <c r="P23" i="1" l="1"/>
  <c r="J24" i="1"/>
  <c r="I24" i="1" l="1"/>
  <c r="J25" i="1"/>
  <c r="J19" i="1"/>
  <c r="K24" i="1"/>
  <c r="L24" i="1" l="1"/>
  <c r="K25" i="1"/>
  <c r="L25" i="1" l="1"/>
  <c r="M24" i="1"/>
  <c r="M25" i="1" l="1"/>
  <c r="N24" i="1"/>
  <c r="N25" i="1" l="1"/>
  <c r="O24" i="1"/>
  <c r="O25" i="1" l="1"/>
  <c r="P24" i="1"/>
  <c r="P25" i="1" l="1"/>
  <c r="J26" i="1"/>
  <c r="I26" i="1" l="1"/>
  <c r="K26" i="1"/>
  <c r="J27" i="1"/>
  <c r="K27" i="1" l="1"/>
  <c r="L26" i="1"/>
  <c r="L27" i="1" l="1"/>
  <c r="M26" i="1"/>
  <c r="M27" i="1" l="1"/>
  <c r="N26" i="1"/>
  <c r="N27" i="1" l="1"/>
  <c r="O26" i="1"/>
  <c r="O27" i="1" l="1"/>
  <c r="P26" i="1"/>
  <c r="P27" i="1" l="1"/>
  <c r="J28" i="1"/>
  <c r="J29" i="1" s="1"/>
  <c r="I28" i="1" l="1"/>
  <c r="K28" i="1"/>
  <c r="K29" i="1" s="1"/>
  <c r="L28" i="1" l="1"/>
  <c r="L29" i="1" s="1"/>
  <c r="M28" i="1" l="1"/>
  <c r="M29" i="1" s="1"/>
  <c r="N28" i="1" l="1"/>
  <c r="N29" i="1" s="1"/>
  <c r="O28" i="1" l="1"/>
  <c r="O29" i="1" l="1"/>
  <c r="P28" i="1"/>
  <c r="J30" i="1" l="1"/>
  <c r="K30" i="1" s="1"/>
  <c r="T22" i="1" s="1"/>
  <c r="P29" i="1"/>
  <c r="P19" i="1" s="1"/>
  <c r="I30" i="1" l="1"/>
  <c r="AI26" i="1" l="1"/>
  <c r="AJ26" i="1" s="1"/>
  <c r="P20" i="1"/>
  <c r="U22" i="1" l="1"/>
  <c r="V22" i="1" l="1"/>
  <c r="W22" i="1" l="1"/>
  <c r="X22" i="1" l="1"/>
  <c r="W23" i="1"/>
  <c r="R24" i="1" l="1"/>
  <c r="X23" i="1"/>
  <c r="R19" i="1" l="1"/>
  <c r="S24" i="1"/>
  <c r="Q24" i="1"/>
  <c r="Q22" i="1"/>
  <c r="T24" i="1" l="1"/>
  <c r="U24" i="1" l="1"/>
  <c r="V24" i="1" l="1"/>
  <c r="W24" i="1" l="1"/>
  <c r="W25" i="1" l="1"/>
  <c r="X24" i="1"/>
  <c r="X25" i="1" l="1"/>
  <c r="R26" i="1"/>
  <c r="S26" i="1" l="1"/>
  <c r="T26" i="1" s="1"/>
  <c r="Q26" i="1"/>
  <c r="U26" i="1" l="1"/>
  <c r="V26" i="1" l="1"/>
  <c r="W26" i="1" l="1"/>
  <c r="X26" i="1" l="1"/>
  <c r="W27" i="1"/>
  <c r="R28" i="1" l="1"/>
  <c r="X27" i="1"/>
  <c r="S28" i="1" l="1"/>
  <c r="Q28" i="1"/>
  <c r="T28" i="1" l="1"/>
  <c r="U28" i="1" l="1"/>
  <c r="V28" i="1" s="1"/>
  <c r="W28" i="1" l="1"/>
  <c r="X28" i="1" l="1"/>
  <c r="W29" i="1"/>
  <c r="R30" i="1" l="1"/>
  <c r="X29" i="1"/>
  <c r="X19" i="1" s="1"/>
  <c r="S30" i="1" l="1"/>
  <c r="Q30" i="1"/>
  <c r="T30" i="1" l="1"/>
  <c r="U30" i="1" l="1"/>
  <c r="V30" i="1" s="1"/>
  <c r="AE22" i="1" l="1"/>
  <c r="AI27" i="1" l="1"/>
  <c r="AJ27" i="1" s="1"/>
  <c r="X20" i="1"/>
  <c r="AF22" i="1" l="1"/>
  <c r="AE23" i="1"/>
  <c r="Z24" i="1" l="1"/>
  <c r="AF23" i="1"/>
  <c r="AA24" i="1" l="1"/>
  <c r="Y24" i="1"/>
  <c r="Y22" i="1"/>
  <c r="AB24" i="1" l="1"/>
  <c r="Z19" i="1"/>
  <c r="AC24" i="1" l="1"/>
  <c r="AD24" i="1" l="1"/>
  <c r="AE24" i="1" l="1"/>
  <c r="AE25" i="1" l="1"/>
  <c r="AF24" i="1"/>
  <c r="AF25" i="1" l="1"/>
  <c r="Z26" i="1"/>
  <c r="AA26" i="1" l="1"/>
  <c r="Y26" i="1"/>
  <c r="AB26" i="1" l="1"/>
  <c r="AC26" i="1" l="1"/>
  <c r="AD26" i="1" s="1"/>
  <c r="AE26" i="1" l="1"/>
  <c r="AF26" i="1" l="1"/>
  <c r="AF27" i="1" l="1"/>
  <c r="Z28" i="1"/>
  <c r="AA28" i="1" l="1"/>
  <c r="Y28" i="1"/>
  <c r="AB28" i="1" l="1"/>
  <c r="AC28" i="1" l="1"/>
  <c r="AD28" i="1" l="1"/>
  <c r="AE28" i="1" l="1"/>
  <c r="AF28" i="1" l="1"/>
  <c r="AE29" i="1"/>
  <c r="Z30" i="1" l="1"/>
  <c r="AF29" i="1"/>
  <c r="AA30" i="1" l="1"/>
  <c r="Y30" i="1"/>
  <c r="AB30" i="1" l="1"/>
  <c r="AC30" i="1" l="1"/>
  <c r="AD30" i="1" l="1"/>
  <c r="AE30" i="1" l="1"/>
  <c r="AE31" i="1" l="1"/>
  <c r="AF30" i="1"/>
  <c r="Z32" i="1" s="1"/>
  <c r="C38" i="1" l="1"/>
  <c r="Y32" i="1"/>
  <c r="AF31" i="1"/>
  <c r="AF19" i="1" s="1"/>
  <c r="AI28" i="1" l="1"/>
  <c r="AJ28" i="1" s="1"/>
  <c r="AF20" i="1"/>
  <c r="D38" i="1" l="1"/>
  <c r="E38" i="1" l="1"/>
  <c r="F38" i="1" l="1"/>
  <c r="G38" i="1" l="1"/>
  <c r="G39" i="1" l="1"/>
  <c r="H38" i="1"/>
  <c r="H39" i="1" l="1"/>
  <c r="B40" i="1"/>
  <c r="A38" i="1" s="1"/>
  <c r="C40" i="1" l="1"/>
  <c r="A40" i="1"/>
  <c r="D40" i="1" l="1"/>
  <c r="E40" i="1" l="1"/>
  <c r="F40" i="1" l="1"/>
  <c r="G40" i="1" l="1"/>
  <c r="G41" i="1" s="1"/>
  <c r="B35" i="1"/>
  <c r="H40" i="1" l="1"/>
  <c r="H41" i="1" s="1"/>
  <c r="B42" i="1" l="1"/>
  <c r="C42" i="1" l="1"/>
  <c r="A42" i="1"/>
  <c r="B43" i="1"/>
  <c r="D42" i="1" l="1"/>
  <c r="C43" i="1"/>
  <c r="E42" i="1" l="1"/>
  <c r="D43" i="1"/>
  <c r="F42" i="1" l="1"/>
  <c r="E43" i="1"/>
  <c r="G42" i="1" l="1"/>
  <c r="F43" i="1"/>
  <c r="H42" i="1" l="1"/>
  <c r="G43" i="1"/>
  <c r="B44" i="1" l="1"/>
  <c r="H43" i="1"/>
  <c r="C44" i="1" l="1"/>
  <c r="A44" i="1"/>
  <c r="B45" i="1"/>
  <c r="C45" i="1" l="1"/>
  <c r="D44" i="1"/>
  <c r="D45" i="1" l="1"/>
  <c r="E44" i="1"/>
  <c r="E45" i="1" l="1"/>
  <c r="F44" i="1"/>
  <c r="F45" i="1" l="1"/>
  <c r="G44" i="1"/>
  <c r="G45" i="1" l="1"/>
  <c r="H44" i="1"/>
  <c r="H45" i="1" l="1"/>
  <c r="B46" i="1"/>
  <c r="C46" i="1" l="1"/>
  <c r="D46" i="1" s="1"/>
  <c r="A46" i="1"/>
  <c r="B47" i="1"/>
  <c r="D47" i="1" l="1"/>
  <c r="M38" i="1"/>
  <c r="C47" i="1"/>
  <c r="H35" i="1" s="1"/>
  <c r="H36" i="1" l="1"/>
  <c r="AI29" i="1"/>
  <c r="AJ29" i="1" s="1"/>
  <c r="N38" i="1" l="1"/>
  <c r="M39" i="1"/>
  <c r="N39" i="1" l="1"/>
  <c r="O38" i="1"/>
  <c r="O39" i="1" l="1"/>
  <c r="P38" i="1"/>
  <c r="P39" i="1" l="1"/>
  <c r="J40" i="1"/>
  <c r="I38" i="1" l="1"/>
  <c r="J41" i="1"/>
  <c r="K40" i="1"/>
  <c r="I40" i="1"/>
  <c r="L40" i="1" l="1"/>
  <c r="J35" i="1"/>
  <c r="K41" i="1"/>
  <c r="M40" i="1" l="1"/>
  <c r="L41" i="1"/>
  <c r="N40" i="1" l="1"/>
  <c r="M41" i="1"/>
  <c r="O40" i="1" l="1"/>
  <c r="N41" i="1"/>
  <c r="P40" i="1" l="1"/>
  <c r="O41" i="1"/>
  <c r="J42" i="1" l="1"/>
  <c r="P41" i="1"/>
  <c r="K42" i="1" l="1"/>
  <c r="I42" i="1"/>
  <c r="K43" i="1" l="1"/>
  <c r="L42" i="1"/>
  <c r="L43" i="1" l="1"/>
  <c r="M42" i="1"/>
  <c r="M43" i="1" l="1"/>
  <c r="N42" i="1"/>
  <c r="N43" i="1" l="1"/>
  <c r="O42" i="1"/>
  <c r="O43" i="1" l="1"/>
  <c r="P42" i="1"/>
  <c r="P43" i="1" l="1"/>
  <c r="J44" i="1"/>
  <c r="K44" i="1" l="1"/>
  <c r="I44" i="1"/>
  <c r="J45" i="1"/>
  <c r="L44" i="1" l="1"/>
  <c r="K45" i="1"/>
  <c r="M44" i="1" l="1"/>
  <c r="L45" i="1"/>
  <c r="N44" i="1" l="1"/>
  <c r="M45" i="1"/>
  <c r="O44" i="1" l="1"/>
  <c r="N45" i="1"/>
  <c r="P44" i="1" l="1"/>
  <c r="O45" i="1"/>
  <c r="J46" i="1" l="1"/>
  <c r="P45" i="1"/>
  <c r="K46" i="1" l="1"/>
  <c r="I46" i="1"/>
  <c r="J47" i="1"/>
  <c r="K47" i="1" l="1"/>
  <c r="L46" i="1"/>
  <c r="L47" i="1" l="1"/>
  <c r="M46" i="1"/>
  <c r="M47" i="1" l="1"/>
  <c r="N46" i="1"/>
  <c r="O46" i="1" l="1"/>
  <c r="N47" i="1"/>
  <c r="O47" i="1"/>
  <c r="P35" i="1" s="1"/>
  <c r="X38" i="1"/>
  <c r="AI30" i="1" l="1"/>
  <c r="AJ30" i="1" s="1"/>
  <c r="P36" i="1"/>
  <c r="X39" i="1"/>
  <c r="R40" i="1"/>
  <c r="Q40" i="1" l="1"/>
  <c r="S40" i="1"/>
  <c r="Q38" i="1"/>
  <c r="S41" i="1" l="1"/>
  <c r="T40" i="1"/>
  <c r="U40" i="1" l="1"/>
  <c r="R35" i="1"/>
  <c r="T41" i="1"/>
  <c r="V40" i="1" l="1"/>
  <c r="U41" i="1"/>
  <c r="W40" i="1" l="1"/>
  <c r="V41" i="1"/>
  <c r="X40" i="1" l="1"/>
  <c r="W41" i="1"/>
  <c r="R42" i="1" l="1"/>
  <c r="X41" i="1"/>
  <c r="S42" i="1" l="1"/>
  <c r="Q42" i="1"/>
  <c r="R43" i="1"/>
  <c r="S43" i="1" l="1"/>
  <c r="T42" i="1"/>
  <c r="T43" i="1" l="1"/>
  <c r="U42" i="1"/>
  <c r="U43" i="1" l="1"/>
  <c r="V42" i="1"/>
  <c r="V43" i="1" l="1"/>
  <c r="W42" i="1"/>
  <c r="W43" i="1" l="1"/>
  <c r="X42" i="1"/>
  <c r="X43" i="1" l="1"/>
  <c r="R44" i="1"/>
  <c r="S44" i="1" l="1"/>
  <c r="Q44" i="1"/>
  <c r="R45" i="1"/>
  <c r="T44" i="1" l="1"/>
  <c r="S45" i="1"/>
  <c r="U44" i="1" l="1"/>
  <c r="T45" i="1"/>
  <c r="V44" i="1" l="1"/>
  <c r="U45" i="1"/>
  <c r="W44" i="1" l="1"/>
  <c r="V45" i="1"/>
  <c r="X44" i="1" l="1"/>
  <c r="W45" i="1"/>
  <c r="R46" i="1" l="1"/>
  <c r="X45" i="1"/>
  <c r="S46" i="1" l="1"/>
  <c r="Q46" i="1"/>
  <c r="R47" i="1"/>
  <c r="S47" i="1" l="1"/>
  <c r="T46" i="1"/>
  <c r="T47" i="1" l="1"/>
  <c r="U46" i="1"/>
  <c r="U47" i="1" l="1"/>
  <c r="V46" i="1"/>
  <c r="W46" i="1" l="1"/>
  <c r="W47" i="1" s="1"/>
  <c r="V47" i="1"/>
  <c r="X46" i="1" l="1"/>
  <c r="R48" i="1" l="1"/>
  <c r="X47" i="1"/>
  <c r="AA38" i="1" l="1"/>
  <c r="AB38" i="1" s="1"/>
  <c r="Q48" i="1"/>
  <c r="R49" i="1"/>
  <c r="X35" i="1" s="1"/>
  <c r="AC38" i="1"/>
  <c r="AA39" i="1"/>
  <c r="X36" i="1" l="1"/>
  <c r="AI31" i="1"/>
  <c r="AJ31" i="1" s="1"/>
  <c r="AD38" i="1"/>
  <c r="AE38" i="1" s="1"/>
  <c r="AE39" i="1" s="1"/>
  <c r="AF38" i="1" l="1"/>
  <c r="Z40" i="1" s="1"/>
  <c r="AD39" i="1"/>
  <c r="Y38" i="1" l="1"/>
  <c r="AF39" i="1"/>
  <c r="AA40" i="1" l="1"/>
  <c r="Y40" i="1"/>
  <c r="AB40" i="1" l="1"/>
  <c r="AB41" i="1" s="1"/>
  <c r="AC40" i="1" l="1"/>
  <c r="AC41" i="1" s="1"/>
  <c r="AD40" i="1" l="1"/>
  <c r="AD41" i="1" s="1"/>
  <c r="Z35" i="1"/>
  <c r="AE40" i="1" l="1"/>
  <c r="AE41" i="1" l="1"/>
  <c r="AF40" i="1"/>
  <c r="AF41" i="1" l="1"/>
  <c r="Z42" i="1"/>
  <c r="AA42" i="1" l="1"/>
  <c r="Y42" i="1"/>
  <c r="Z43" i="1"/>
  <c r="AB42" i="1" l="1"/>
  <c r="AA43" i="1"/>
  <c r="AC42" i="1" l="1"/>
  <c r="AB43" i="1"/>
  <c r="AD42" i="1" l="1"/>
  <c r="AC43" i="1"/>
  <c r="AE42" i="1" l="1"/>
  <c r="AD43" i="1"/>
  <c r="AF42" i="1" l="1"/>
  <c r="AE43" i="1"/>
  <c r="Z44" i="1" l="1"/>
  <c r="Z45" i="1" s="1"/>
  <c r="AF43" i="1"/>
  <c r="AA44" i="1" l="1"/>
  <c r="AA45" i="1" s="1"/>
  <c r="Y44" i="1"/>
  <c r="AB44" i="1" l="1"/>
  <c r="AB45" i="1" s="1"/>
  <c r="AC44" i="1" l="1"/>
  <c r="AD44" i="1" l="1"/>
  <c r="AC45" i="1"/>
  <c r="AE44" i="1"/>
  <c r="AF44" i="1" l="1"/>
  <c r="AE45" i="1"/>
  <c r="Z46" i="1" l="1"/>
  <c r="AF45" i="1"/>
  <c r="AF35" i="1" s="1"/>
  <c r="AA46" i="1" l="1"/>
  <c r="Y46" i="1"/>
  <c r="AB46" i="1" l="1"/>
  <c r="AC46" i="1" l="1"/>
  <c r="AF36" i="1" l="1"/>
  <c r="AI34" i="1" l="1"/>
  <c r="AJ34" i="1" s="1"/>
  <c r="AI7" i="1" l="1"/>
  <c r="AI9" i="1" s="1"/>
  <c r="AI11" i="1" s="1"/>
</calcChain>
</file>

<file path=xl/sharedStrings.xml><?xml version="1.0" encoding="utf-8"?>
<sst xmlns="http://schemas.openxmlformats.org/spreadsheetml/2006/main" count="205" uniqueCount="54">
  <si>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</si>
  <si>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</si>
  <si>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</si>
  <si>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</si>
  <si>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</si>
  <si>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</si>
  <si>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</si>
  <si>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</si>
  <si>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</si>
  <si>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</si>
  <si>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</si>
  <si>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</si>
  <si>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</si>
  <si>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</si>
  <si>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</si>
  <si>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</si>
  <si>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</si>
  <si>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</si>
  <si>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</si>
  <si>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</si>
  <si>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</si>
  <si>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</si>
  <si>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</si>
  <si>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</si>
  <si>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</si>
  <si>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</si>
  <si>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</si>
  <si>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</si>
  <si>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</si>
  <si>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</si>
  <si>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</si>
  <si>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</si>
  <si>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</si>
  <si>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h año anterior</t>
  </si>
  <si>
    <t>Domingo/Festivo</t>
  </si>
  <si>
    <t>DIFERENCIA</t>
  </si>
  <si>
    <t>Diferencia dias</t>
  </si>
  <si>
    <t>HORARIO INVIERNO</t>
  </si>
  <si>
    <t>h/mañana</t>
  </si>
  <si>
    <t>h/tarde</t>
  </si>
  <si>
    <t>h/totales</t>
  </si>
  <si>
    <t>Cada año ajustamos hora de entrada y hora de salida para hacer el cuadre de calendario</t>
  </si>
  <si>
    <t>L</t>
  </si>
  <si>
    <t>M</t>
  </si>
  <si>
    <t>X</t>
  </si>
  <si>
    <t>J</t>
  </si>
  <si>
    <t>V</t>
  </si>
  <si>
    <t>HORARIO VERANO / REDUCIDO</t>
  </si>
  <si>
    <t xml:space="preserve"> </t>
  </si>
  <si>
    <t>Jornada media</t>
  </si>
  <si>
    <t>En horario continuo no esta contemplado el descanso de 15 minutos, si se tomara se retrasaria la salida el mismo tiempo.</t>
  </si>
  <si>
    <t>La hora de entrada tiene flexibilidad de 30 minutos. La hora de salida se calculara sumando a la hora de entrada las horas de la jornada que corresponda ademas de los descansos.</t>
  </si>
  <si>
    <t>Hay que fichar la entrada y salida asi como en inicio y fin del descanso y/o comida (solo uno por día)</t>
  </si>
  <si>
    <t>Pidal, Marina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</si>
</sst>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"/>
    <numFmt numFmtId="165" formatCode="mmm"/>
    <numFmt numFmtId="166" formatCode="d"/>
    <numFmt numFmtId="167" formatCode="dd\-mm\-yy;@"/>
    <numFmt numFmtId="168" formatCode="0.00_ ;[Red]\-0.00\ "/>
    <numFmt numFmtId="169" formatCode="ddd\ dd/mm"/>
    <numFmt numFmtId="170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6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9" fillId="0" borderId="0" xfId="0" applyFont="1" applyAlignment="1">
      <alignment vertical="center"/>
    </xf>
    <xf numFmtId="20" fontId="3" fillId="0" borderId="0" xfId="0" applyNumberFormat="1" applyFont="1"/>
    <xf numFmtId="168" fontId="11" fillId="0" borderId="0" xfId="0" applyNumberFormat="1" applyFont="1" applyAlignment="1">
      <alignment horizontal="center"/>
    </xf>
    <xf numFmtId="168" fontId="11" fillId="4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left"/>
    </xf>
    <xf numFmtId="169" fontId="11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0" fontId="0" fillId="0" borderId="0" xfId="0" applyNumberFormat="1"/>
    <xf numFmtId="2" fontId="0" fillId="0" borderId="0" xfId="0" applyNumberFormat="1"/>
    <xf numFmtId="17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0" fillId="0" borderId="0" xfId="0" applyNumberFormat="1"/>
    <xf numFmtId="0" fontId="11" fillId="8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3791-1406-456D-8DEA-CE9A325A37B1}">
  <dimension ref="A1:AP77"/>
  <sheetViews>
    <sheetView tabSelected="1" zoomScaleNormal="100" workbookViewId="0">
      <selection activeCell="J2" sqref="J2"/>
    </sheetView>
  </sheetViews>
  <sheetFormatPr baseColWidth="10" defaultColWidth="12.28515625" defaultRowHeight="12.75" x14ac:dyDescent="0.2"/>
  <cols>
    <col min="1" max="1" width="3.42578125" style="1" customWidth="1"/>
    <col min="2" max="2" width="5.7109375" style="2" customWidth="1"/>
    <col min="3" max="4" width="4.85546875" style="2" customWidth="1"/>
    <col min="5" max="5" width="6.140625" style="2" customWidth="1"/>
    <col min="6" max="6" width="4.85546875" style="2" customWidth="1"/>
    <col min="7" max="7" width="6.140625" style="2" customWidth="1"/>
    <col min="8" max="8" width="6.85546875" style="6" customWidth="1"/>
    <col min="9" max="9" width="3.42578125" style="1" customWidth="1"/>
    <col min="10" max="11" width="4.85546875" style="2" customWidth="1"/>
    <col min="12" max="12" width="6.5703125" style="2" customWidth="1"/>
    <col min="13" max="13" width="4.85546875" style="2" customWidth="1"/>
    <col min="14" max="15" width="6.5703125" style="2" customWidth="1"/>
    <col min="16" max="16" width="5.85546875" style="6" bestFit="1" customWidth="1"/>
    <col min="17" max="17" width="6.7109375" style="1" customWidth="1"/>
    <col min="18" max="18" width="5.42578125" style="2" bestFit="1" customWidth="1"/>
    <col min="19" max="23" width="4.85546875" style="2" customWidth="1"/>
    <col min="24" max="24" width="6.28515625" style="2" bestFit="1" customWidth="1"/>
    <col min="25" max="25" width="5.28515625" style="1" bestFit="1" customWidth="1"/>
    <col min="26" max="31" width="4.85546875" style="2" customWidth="1"/>
    <col min="32" max="32" width="8.42578125" style="2" bestFit="1" customWidth="1"/>
    <col min="33" max="33" width="3.85546875" style="2" customWidth="1"/>
    <col min="34" max="34" width="13.42578125" style="8" bestFit="1" customWidth="1"/>
    <col min="35" max="36" width="8.85546875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1" ht="23.25" x14ac:dyDescent="0.35">
      <c r="G1" s="3"/>
      <c r="H1" s="4" t="s">
        <v>0</v>
      </c>
      <c r="I1" s="5"/>
      <c r="J1" s="58" t="s">
        <v>53</v>
      </c>
      <c r="K1" s="3"/>
      <c r="AD1" s="7" t="s">
        <v>1</v>
      </c>
      <c r="AE1" s="75">
        <f>+B12</f>
        <v>46041</v>
      </c>
      <c r="AF1" s="75"/>
    </row>
    <row r="2" spans="1:41" ht="5.0999999999999996" customHeight="1" x14ac:dyDescent="0.2">
      <c r="A2" s="9"/>
      <c r="H2" s="2"/>
      <c r="I2" s="9"/>
      <c r="P2" s="2"/>
      <c r="Q2" s="9"/>
      <c r="Y2" s="9"/>
    </row>
    <row r="3" spans="1:41" ht="15.75" x14ac:dyDescent="0.25">
      <c r="B3" s="74">
        <f>+B8</f>
        <v>46027</v>
      </c>
      <c r="C3" s="74"/>
      <c r="D3" s="74"/>
      <c r="E3" s="74"/>
      <c r="F3" s="39" t="s">
        <v>2</v>
      </c>
      <c r="G3" s="40"/>
      <c r="H3" s="48">
        <f>SUM(B7:H7,B9:H9,B11:H11,B13:H13,B15:H15)</f>
        <v>151</v>
      </c>
      <c r="J3" s="74">
        <f>+J8</f>
        <v>46055</v>
      </c>
      <c r="K3" s="74"/>
      <c r="L3" s="74"/>
      <c r="M3" s="74"/>
      <c r="N3" s="39" t="s">
        <v>2</v>
      </c>
      <c r="O3" s="40"/>
      <c r="P3" s="48">
        <f>SUM(J7:P7,J9:P9,J11:P11,J13:P13,J15:P15)</f>
        <v>154</v>
      </c>
      <c r="R3" s="74">
        <f>+R8</f>
        <v>46083</v>
      </c>
      <c r="S3" s="74"/>
      <c r="T3" s="74"/>
      <c r="U3" s="74"/>
      <c r="V3" s="39" t="s">
        <v>2</v>
      </c>
      <c r="W3" s="40"/>
      <c r="X3" s="48">
        <f>SUM(R7:X7,R9:X9,R11:X11,R13:X13,R15:X15,R17:S17)</f>
        <v>160.5</v>
      </c>
      <c r="Z3" s="74">
        <f>+Z8</f>
        <v>46118</v>
      </c>
      <c r="AA3" s="74"/>
      <c r="AB3" s="74"/>
      <c r="AC3" s="74"/>
      <c r="AD3" s="39" t="s">
        <v>2</v>
      </c>
      <c r="AE3" s="40"/>
      <c r="AF3" s="48">
        <f>SUM(Z7:AF7,Z9:AF9,Z11:AF11,Z13:AF13,Z15:AF15)</f>
        <v>140</v>
      </c>
      <c r="AH3" s="8" t="s">
        <v>33</v>
      </c>
      <c r="AI3" s="61"/>
      <c r="AJ3" s="54">
        <f>+AE1-365</f>
        <v>45676</v>
      </c>
      <c r="AK3" s="6"/>
      <c r="AL3" s="6"/>
      <c r="AM3" s="6"/>
      <c r="AN3" s="6"/>
      <c r="AO3" s="6"/>
    </row>
    <row r="4" spans="1:41" x14ac:dyDescent="0.2">
      <c r="B4" s="74"/>
      <c r="C4" s="74"/>
      <c r="D4" s="74"/>
      <c r="E4" s="74"/>
      <c r="F4" s="39" t="s">
        <v>3</v>
      </c>
      <c r="G4" s="39"/>
      <c r="H4" s="41">
        <f>+H3</f>
        <v>151</v>
      </c>
      <c r="J4" s="74"/>
      <c r="K4" s="74"/>
      <c r="L4" s="74"/>
      <c r="M4" s="74"/>
      <c r="N4" s="39" t="s">
        <v>3</v>
      </c>
      <c r="O4" s="39"/>
      <c r="P4" s="47">
        <f>+P3+H4</f>
        <v>305</v>
      </c>
      <c r="R4" s="74"/>
      <c r="S4" s="74"/>
      <c r="T4" s="74"/>
      <c r="U4" s="74"/>
      <c r="V4" s="39" t="s">
        <v>3</v>
      </c>
      <c r="W4" s="39"/>
      <c r="X4" s="47">
        <f>+X3+P4</f>
        <v>465.5</v>
      </c>
      <c r="Z4" s="74"/>
      <c r="AA4" s="74"/>
      <c r="AB4" s="74"/>
      <c r="AC4" s="74"/>
      <c r="AD4" s="39" t="s">
        <v>3</v>
      </c>
      <c r="AE4" s="39"/>
      <c r="AF4" s="47">
        <f>+AF3+X4</f>
        <v>605.5</v>
      </c>
      <c r="AH4" s="24" t="s">
        <v>4</v>
      </c>
      <c r="AI4" s="12"/>
      <c r="AJ4" s="12"/>
      <c r="AK4" s="13"/>
      <c r="AL4" s="13"/>
      <c r="AM4" s="12"/>
      <c r="AN4" s="12"/>
      <c r="AO4" s="12"/>
    </row>
    <row r="5" spans="1:41" s="6" customFormat="1" x14ac:dyDescent="0.2">
      <c r="A5" s="10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42" t="s">
        <v>11</v>
      </c>
      <c r="H5" s="42" t="s">
        <v>12</v>
      </c>
      <c r="I5" s="10" t="s">
        <v>5</v>
      </c>
      <c r="J5" s="42" t="s">
        <v>6</v>
      </c>
      <c r="K5" s="42" t="s">
        <v>7</v>
      </c>
      <c r="L5" s="42" t="s">
        <v>8</v>
      </c>
      <c r="M5" s="42" t="s">
        <v>9</v>
      </c>
      <c r="N5" s="42" t="s">
        <v>10</v>
      </c>
      <c r="O5" s="42" t="s">
        <v>11</v>
      </c>
      <c r="P5" s="42" t="s">
        <v>12</v>
      </c>
      <c r="Q5" s="10" t="s">
        <v>5</v>
      </c>
      <c r="R5" s="42" t="s">
        <v>6</v>
      </c>
      <c r="S5" s="42" t="s">
        <v>7</v>
      </c>
      <c r="T5" s="42" t="s">
        <v>8</v>
      </c>
      <c r="U5" s="42" t="s">
        <v>9</v>
      </c>
      <c r="V5" s="42" t="s">
        <v>10</v>
      </c>
      <c r="W5" s="42" t="s">
        <v>11</v>
      </c>
      <c r="X5" s="42" t="s">
        <v>12</v>
      </c>
      <c r="Y5" s="10" t="s">
        <v>5</v>
      </c>
      <c r="Z5" s="42" t="s">
        <v>6</v>
      </c>
      <c r="AA5" s="42" t="s">
        <v>7</v>
      </c>
      <c r="AB5" s="42" t="s">
        <v>8</v>
      </c>
      <c r="AC5" s="42" t="s">
        <v>9</v>
      </c>
      <c r="AD5" s="42" t="s">
        <v>10</v>
      </c>
      <c r="AE5" s="42" t="s">
        <v>11</v>
      </c>
      <c r="AF5" s="42" t="s">
        <v>12</v>
      </c>
      <c r="AH5" s="19" t="s">
        <v>13</v>
      </c>
      <c r="AI5" s="25">
        <v>1673.33</v>
      </c>
      <c r="AJ5" s="15"/>
      <c r="AK5" s="16"/>
      <c r="AL5" s="17"/>
      <c r="AM5" s="15"/>
      <c r="AN5" s="15"/>
      <c r="AO5" s="15"/>
    </row>
    <row r="6" spans="1:41" s="12" customFormat="1" ht="12" x14ac:dyDescent="0.2">
      <c r="A6" s="11">
        <f>IF(B6="",WEEKNUM(B8)-1,WEEKNUM(B6))</f>
        <v>1</v>
      </c>
      <c r="B6" s="43"/>
      <c r="C6" s="43"/>
      <c r="D6" s="43"/>
      <c r="E6" s="44">
        <v>46023</v>
      </c>
      <c r="F6" s="46">
        <f t="shared" ref="F6:G6" si="0">+E6+1</f>
        <v>46024</v>
      </c>
      <c r="G6" s="46">
        <f t="shared" si="0"/>
        <v>46025</v>
      </c>
      <c r="H6" s="44">
        <f t="shared" ref="C6:H8" si="1">+G6+1</f>
        <v>46026</v>
      </c>
      <c r="I6" s="11">
        <f>IF(J6="",WEEKNUM(J8)-1,WEEKNUM(J6))</f>
        <v>5</v>
      </c>
      <c r="J6" s="43"/>
      <c r="K6" s="43"/>
      <c r="L6" s="43"/>
      <c r="M6" s="43"/>
      <c r="N6" s="43"/>
      <c r="O6" s="43"/>
      <c r="P6" s="44">
        <f>+G14+1</f>
        <v>46054</v>
      </c>
      <c r="Q6" s="11">
        <f>IF(R6="",WEEKNUM(R8)-1,WEEKNUM(R6))</f>
        <v>9</v>
      </c>
      <c r="R6" s="43"/>
      <c r="S6" s="43"/>
      <c r="T6" s="43"/>
      <c r="U6" s="43"/>
      <c r="V6" s="43"/>
      <c r="W6" s="43"/>
      <c r="X6" s="44">
        <f>+O14+1</f>
        <v>46082</v>
      </c>
      <c r="Y6" s="11">
        <f>IF(Z6="",WEEKNUM(Z8)-1,WEEKNUM(Z6))</f>
        <v>14</v>
      </c>
      <c r="Z6" s="43"/>
      <c r="AA6" s="43"/>
      <c r="AB6" s="46">
        <f>+S16+1</f>
        <v>46113</v>
      </c>
      <c r="AC6" s="44">
        <f t="shared" ref="AC6" si="2">+AB6+1</f>
        <v>46114</v>
      </c>
      <c r="AD6" s="44">
        <f t="shared" ref="AD6" si="3">+AC6+1</f>
        <v>46115</v>
      </c>
      <c r="AE6" s="46">
        <f t="shared" ref="AE6:AF6" si="4">+AD6+1</f>
        <v>46116</v>
      </c>
      <c r="AF6" s="44">
        <f t="shared" si="4"/>
        <v>46117</v>
      </c>
      <c r="AH6" s="18"/>
      <c r="AK6" s="16"/>
      <c r="AL6" s="17"/>
    </row>
    <row r="7" spans="1:41" s="15" customFormat="1" x14ac:dyDescent="0.2">
      <c r="A7" s="14"/>
      <c r="B7" s="43"/>
      <c r="C7" s="43"/>
      <c r="D7" s="43"/>
      <c r="E7" s="53" t="s">
        <v>14</v>
      </c>
      <c r="F7" s="71">
        <v>6.5</v>
      </c>
      <c r="G7" s="55">
        <f>IF(G6="","",$AE$59)</f>
        <v>0</v>
      </c>
      <c r="H7" s="55">
        <f>IF(H6="","",$AF$59)</f>
        <v>0</v>
      </c>
      <c r="I7" s="14"/>
      <c r="J7" s="45" t="str">
        <f>IF(J6="","",$Z$59)</f>
        <v/>
      </c>
      <c r="K7" s="45" t="str">
        <f>IF(K6="","",$AA$59)</f>
        <v/>
      </c>
      <c r="L7" s="45" t="str">
        <f>IF(L6="","",$AB$59)</f>
        <v/>
      </c>
      <c r="M7" s="45"/>
      <c r="N7" s="45"/>
      <c r="O7" s="45"/>
      <c r="P7" s="55">
        <f>IF(P6="","",$AF$59)</f>
        <v>0</v>
      </c>
      <c r="Q7" s="14"/>
      <c r="R7" s="45" t="str">
        <f>IF(R6="","",$Z$59)</f>
        <v/>
      </c>
      <c r="S7" s="45" t="str">
        <f>IF(S6="","",$AA$59)</f>
        <v/>
      </c>
      <c r="T7" s="45" t="str">
        <f>IF(T6="","",$AB$59)</f>
        <v/>
      </c>
      <c r="U7" s="45" t="str">
        <f>IF(U6="","",$AC$59)</f>
        <v/>
      </c>
      <c r="V7" s="45" t="str">
        <f>IF(V6="","",$AC$59)</f>
        <v/>
      </c>
      <c r="W7" s="45" t="str">
        <f>IF(W6="","",$AC$59)</f>
        <v/>
      </c>
      <c r="X7" s="55">
        <f>IF(X6="","",$AF$59)</f>
        <v>0</v>
      </c>
      <c r="Y7" s="14"/>
      <c r="Z7" s="45" t="str">
        <f>IF(Z6="","",$Z$59)</f>
        <v/>
      </c>
      <c r="AA7" s="45" t="str">
        <f>IF(AA6="","",$Z$59)</f>
        <v/>
      </c>
      <c r="AB7" s="71">
        <v>6.5</v>
      </c>
      <c r="AC7" s="53" t="s">
        <v>14</v>
      </c>
      <c r="AD7" s="53" t="s">
        <v>14</v>
      </c>
      <c r="AE7" s="55">
        <f>IF(AE6="","",$AE$59)</f>
        <v>0</v>
      </c>
      <c r="AF7" s="55">
        <f>IF(AF6="","",$AF$59)</f>
        <v>0</v>
      </c>
      <c r="AH7" s="19" t="s">
        <v>15</v>
      </c>
      <c r="AI7" s="25">
        <f>+AJ34</f>
        <v>1833</v>
      </c>
      <c r="AK7" s="16"/>
      <c r="AL7" s="17"/>
    </row>
    <row r="8" spans="1:41" s="12" customFormat="1" ht="12" x14ac:dyDescent="0.2">
      <c r="A8" s="11">
        <f>IF(B8="",WEEKNUM(B10)-1,WEEKNUM(B8))</f>
        <v>2</v>
      </c>
      <c r="B8" s="46">
        <f>+H6+1</f>
        <v>46027</v>
      </c>
      <c r="C8" s="44">
        <f t="shared" si="1"/>
        <v>46028</v>
      </c>
      <c r="D8" s="46">
        <f t="shared" si="1"/>
        <v>46029</v>
      </c>
      <c r="E8" s="46">
        <f t="shared" si="1"/>
        <v>46030</v>
      </c>
      <c r="F8" s="46">
        <f t="shared" si="1"/>
        <v>46031</v>
      </c>
      <c r="G8" s="46">
        <f t="shared" si="1"/>
        <v>46032</v>
      </c>
      <c r="H8" s="44">
        <f t="shared" si="1"/>
        <v>46033</v>
      </c>
      <c r="I8" s="11">
        <f>IF(J8="",WEEKNUM(J10)-1,WEEKNUM(J8))</f>
        <v>6</v>
      </c>
      <c r="J8" s="46">
        <f>+P6+1</f>
        <v>46055</v>
      </c>
      <c r="K8" s="46">
        <f t="shared" ref="K8:P8" si="5">+J8+1</f>
        <v>46056</v>
      </c>
      <c r="L8" s="46">
        <f t="shared" si="5"/>
        <v>46057</v>
      </c>
      <c r="M8" s="46">
        <f t="shared" si="5"/>
        <v>46058</v>
      </c>
      <c r="N8" s="46">
        <f t="shared" si="5"/>
        <v>46059</v>
      </c>
      <c r="O8" s="46">
        <f t="shared" si="5"/>
        <v>46060</v>
      </c>
      <c r="P8" s="44">
        <f t="shared" si="5"/>
        <v>46061</v>
      </c>
      <c r="Q8" s="11">
        <f>IF(R8="",WEEKNUM(R10)-1,WEEKNUM(R8))</f>
        <v>10</v>
      </c>
      <c r="R8" s="46">
        <f>+X6+1</f>
        <v>46083</v>
      </c>
      <c r="S8" s="46">
        <f t="shared" ref="S8:X8" si="6">+R8+1</f>
        <v>46084</v>
      </c>
      <c r="T8" s="46">
        <f t="shared" si="6"/>
        <v>46085</v>
      </c>
      <c r="U8" s="46">
        <f t="shared" si="6"/>
        <v>46086</v>
      </c>
      <c r="V8" s="46">
        <f t="shared" si="6"/>
        <v>46087</v>
      </c>
      <c r="W8" s="46">
        <f t="shared" si="6"/>
        <v>46088</v>
      </c>
      <c r="X8" s="44">
        <f t="shared" si="6"/>
        <v>46089</v>
      </c>
      <c r="Y8" s="11">
        <f>IF(Z8="",WEEKNUM(Z10)-1,WEEKNUM(Z8))</f>
        <v>15</v>
      </c>
      <c r="Z8" s="44">
        <f>+AF6+1</f>
        <v>46118</v>
      </c>
      <c r="AA8" s="46">
        <f t="shared" ref="AA8:AF8" si="7">+Z8+1</f>
        <v>46119</v>
      </c>
      <c r="AB8" s="46">
        <f t="shared" si="7"/>
        <v>46120</v>
      </c>
      <c r="AC8" s="46">
        <f t="shared" ref="AC8" si="8">+AB8+1</f>
        <v>46121</v>
      </c>
      <c r="AD8" s="46">
        <f t="shared" ref="AD8" si="9">+AC8+1</f>
        <v>46122</v>
      </c>
      <c r="AE8" s="46">
        <f t="shared" si="7"/>
        <v>46123</v>
      </c>
      <c r="AF8" s="44">
        <f t="shared" si="7"/>
        <v>46124</v>
      </c>
      <c r="AH8" s="18"/>
    </row>
    <row r="9" spans="1:41" s="15" customFormat="1" x14ac:dyDescent="0.2">
      <c r="A9" s="14"/>
      <c r="B9" s="71">
        <v>6.5</v>
      </c>
      <c r="C9" s="53" t="s">
        <v>14</v>
      </c>
      <c r="D9" s="55">
        <f>IF(D8="","",$AB$59)</f>
        <v>7.9999999999999991</v>
      </c>
      <c r="E9" s="55">
        <f>IF(E8="","",$AC$59)</f>
        <v>7.9999999999999991</v>
      </c>
      <c r="F9" s="55">
        <f>IF(F8="","",$AD$59)</f>
        <v>6.5</v>
      </c>
      <c r="G9" s="55">
        <f>IF(G8="","",$AE$59)</f>
        <v>0</v>
      </c>
      <c r="H9" s="55">
        <f>IF(H8="","",$AF$59)</f>
        <v>0</v>
      </c>
      <c r="I9" s="14"/>
      <c r="J9" s="55">
        <f>IF(J8="","",$Z$59)</f>
        <v>7.9999999999999991</v>
      </c>
      <c r="K9" s="55">
        <f>IF(K8="","",$AA$59)</f>
        <v>7.9999999999999991</v>
      </c>
      <c r="L9" s="55">
        <f>IF(L8="","",$AB$59)</f>
        <v>7.9999999999999991</v>
      </c>
      <c r="M9" s="55">
        <f>IF(M8="","",$AC$59)</f>
        <v>7.9999999999999991</v>
      </c>
      <c r="N9" s="55">
        <f>IF(N8="","",$AD$59)</f>
        <v>6.5</v>
      </c>
      <c r="O9" s="55">
        <f>IF(O8="","",$AE$59)</f>
        <v>0</v>
      </c>
      <c r="P9" s="55">
        <f>IF(P8="","",$AF$59)</f>
        <v>0</v>
      </c>
      <c r="Q9" s="14"/>
      <c r="R9" s="55">
        <f>IF(R8="","",$Z$59)</f>
        <v>7.9999999999999991</v>
      </c>
      <c r="S9" s="55">
        <f>IF(S8="","",$AA$59)</f>
        <v>7.9999999999999991</v>
      </c>
      <c r="T9" s="55">
        <f>IF(T8="","",$AB$59)</f>
        <v>7.9999999999999991</v>
      </c>
      <c r="U9" s="55">
        <f>IF(U8="","",$AC$59)</f>
        <v>7.9999999999999991</v>
      </c>
      <c r="V9" s="55">
        <f>IF(V8="","",$AD$59)</f>
        <v>6.5</v>
      </c>
      <c r="W9" s="55">
        <f>IF(W8="","",$AE$59)</f>
        <v>0</v>
      </c>
      <c r="X9" s="55">
        <f>IF(X8="","",$AF$59)</f>
        <v>0</v>
      </c>
      <c r="Y9" s="14"/>
      <c r="Z9" s="53" t="s">
        <v>14</v>
      </c>
      <c r="AA9" s="71">
        <v>6.5</v>
      </c>
      <c r="AB9" s="71">
        <v>6.5</v>
      </c>
      <c r="AC9" s="71">
        <v>6.5</v>
      </c>
      <c r="AD9" s="71">
        <v>6.5</v>
      </c>
      <c r="AE9" s="55">
        <f>IF(AE8="","",$AE$59)</f>
        <v>0</v>
      </c>
      <c r="AF9" s="55">
        <f>IF(AF8="","",$AF$59)</f>
        <v>0</v>
      </c>
      <c r="AH9" s="19" t="s">
        <v>35</v>
      </c>
      <c r="AI9" s="60">
        <f>+AI7-AI5+AI3</f>
        <v>159.67000000000007</v>
      </c>
      <c r="AJ9" s="15" t="s">
        <v>16</v>
      </c>
      <c r="AK9" s="17"/>
      <c r="AL9" s="20"/>
    </row>
    <row r="10" spans="1:41" s="12" customFormat="1" x14ac:dyDescent="0.2">
      <c r="A10" s="11">
        <f>IF(B10="",WEEKNUM(B12)-1,WEEKNUM(B10))</f>
        <v>3</v>
      </c>
      <c r="B10" s="46">
        <f>+H8+1</f>
        <v>46034</v>
      </c>
      <c r="C10" s="46">
        <f t="shared" ref="C10:H10" si="10">+B10+1</f>
        <v>46035</v>
      </c>
      <c r="D10" s="46">
        <f t="shared" si="10"/>
        <v>46036</v>
      </c>
      <c r="E10" s="46">
        <f t="shared" si="10"/>
        <v>46037</v>
      </c>
      <c r="F10" s="46">
        <f t="shared" si="10"/>
        <v>46038</v>
      </c>
      <c r="G10" s="46">
        <f t="shared" si="10"/>
        <v>46039</v>
      </c>
      <c r="H10" s="44">
        <f t="shared" si="10"/>
        <v>46040</v>
      </c>
      <c r="I10" s="11">
        <f>IF(J10="",WEEKNUM(J12)-1,WEEKNUM(J10))</f>
        <v>7</v>
      </c>
      <c r="J10" s="46">
        <f>+P8+1</f>
        <v>46062</v>
      </c>
      <c r="K10" s="46">
        <f t="shared" ref="K10:P10" si="11">+J10+1</f>
        <v>46063</v>
      </c>
      <c r="L10" s="46">
        <f t="shared" si="11"/>
        <v>46064</v>
      </c>
      <c r="M10" s="46">
        <f t="shared" si="11"/>
        <v>46065</v>
      </c>
      <c r="N10" s="46">
        <f t="shared" si="11"/>
        <v>46066</v>
      </c>
      <c r="O10" s="46">
        <f t="shared" si="11"/>
        <v>46067</v>
      </c>
      <c r="P10" s="44">
        <f t="shared" si="11"/>
        <v>46068</v>
      </c>
      <c r="Q10" s="11">
        <f>IF(R10="",WEEKNUM(R12)-1,WEEKNUM(R10))</f>
        <v>11</v>
      </c>
      <c r="R10" s="46">
        <f>+X8+1</f>
        <v>46090</v>
      </c>
      <c r="S10" s="46">
        <f t="shared" ref="S10:X10" si="12">+R10+1</f>
        <v>46091</v>
      </c>
      <c r="T10" s="46">
        <f t="shared" si="12"/>
        <v>46092</v>
      </c>
      <c r="U10" s="46">
        <f t="shared" si="12"/>
        <v>46093</v>
      </c>
      <c r="V10" s="46">
        <f t="shared" si="12"/>
        <v>46094</v>
      </c>
      <c r="W10" s="46">
        <f t="shared" si="12"/>
        <v>46095</v>
      </c>
      <c r="X10" s="44">
        <f t="shared" si="12"/>
        <v>46096</v>
      </c>
      <c r="Y10" s="11">
        <f>IF(Z10="",WEEKNUM(#REF!)-1,WEEKNUM(Z10))</f>
        <v>16</v>
      </c>
      <c r="Z10" s="46">
        <f>+AF8+1</f>
        <v>46125</v>
      </c>
      <c r="AA10" s="46">
        <f t="shared" ref="AA10:AE10" si="13">+Z10+1</f>
        <v>46126</v>
      </c>
      <c r="AB10" s="46">
        <f t="shared" si="13"/>
        <v>46127</v>
      </c>
      <c r="AC10" s="46">
        <f t="shared" ref="AC10" si="14">+AB10+1</f>
        <v>46128</v>
      </c>
      <c r="AD10" s="46">
        <f t="shared" ref="AD10" si="15">+AC10+1</f>
        <v>46129</v>
      </c>
      <c r="AE10" s="46">
        <f t="shared" si="13"/>
        <v>46130</v>
      </c>
      <c r="AF10" s="44">
        <f>+AE10+1</f>
        <v>46131</v>
      </c>
      <c r="AH10" s="18" t="s">
        <v>49</v>
      </c>
      <c r="AI10" s="60">
        <f>+(8+6.5)/2</f>
        <v>7.25</v>
      </c>
    </row>
    <row r="11" spans="1:41" s="15" customFormat="1" ht="15" customHeight="1" x14ac:dyDescent="0.2">
      <c r="A11" s="14"/>
      <c r="B11" s="55">
        <f>IF(B10="","",$Z$59)</f>
        <v>7.9999999999999991</v>
      </c>
      <c r="C11" s="55">
        <f>IF(C10="","",$AA$59)</f>
        <v>7.9999999999999991</v>
      </c>
      <c r="D11" s="55">
        <f>IF(D10="","",$AB$59)</f>
        <v>7.9999999999999991</v>
      </c>
      <c r="E11" s="55">
        <f>IF(E10="","",$AC$59)</f>
        <v>7.9999999999999991</v>
      </c>
      <c r="F11" s="55">
        <f>IF(F10="","",$AD$59)</f>
        <v>6.5</v>
      </c>
      <c r="G11" s="55">
        <f>IF(G10="","",$AE$59)</f>
        <v>0</v>
      </c>
      <c r="H11" s="55">
        <f>IF(H10="","",$AF$59)</f>
        <v>0</v>
      </c>
      <c r="I11" s="14"/>
      <c r="J11" s="45">
        <f>IF(J10="","",$Z$59)</f>
        <v>7.9999999999999991</v>
      </c>
      <c r="K11" s="45">
        <f>IF(K10="","",$AA$59)</f>
        <v>7.9999999999999991</v>
      </c>
      <c r="L11" s="45">
        <f>IF(L10="","",$AB$59)</f>
        <v>7.9999999999999991</v>
      </c>
      <c r="M11" s="45">
        <f>IF(M10="","",$AC$59)</f>
        <v>7.9999999999999991</v>
      </c>
      <c r="N11" s="45">
        <f>IF(N10="","",$AD$59)</f>
        <v>6.5</v>
      </c>
      <c r="O11" s="45">
        <f>IF(O10="","",$AE$59)</f>
        <v>0</v>
      </c>
      <c r="P11" s="45">
        <f>IF(P10="","",$AF$59)</f>
        <v>0</v>
      </c>
      <c r="Q11" s="14"/>
      <c r="R11" s="55">
        <f>IF(R10="","",$Z$59)</f>
        <v>7.9999999999999991</v>
      </c>
      <c r="S11" s="55">
        <f>IF(S10="","",$AA$59)</f>
        <v>7.9999999999999991</v>
      </c>
      <c r="T11" s="55">
        <f>IF(T10="","",$AB$59)</f>
        <v>7.9999999999999991</v>
      </c>
      <c r="U11" s="55">
        <f>IF(U10="","",$AC$59)</f>
        <v>7.9999999999999991</v>
      </c>
      <c r="V11" s="55">
        <f>IF(V10="","",$AD$59)</f>
        <v>6.5</v>
      </c>
      <c r="W11" s="55">
        <f>IF(W10="","",$AE$59)</f>
        <v>0</v>
      </c>
      <c r="X11" s="55">
        <f>IF(X10="","",$AF$59)</f>
        <v>0</v>
      </c>
      <c r="Y11" s="14"/>
      <c r="Z11" s="55">
        <f>IF(Z10="","",$Z$59)</f>
        <v>7.9999999999999991</v>
      </c>
      <c r="AA11" s="55">
        <f>IF(AA10="","",$AA$59)</f>
        <v>7.9999999999999991</v>
      </c>
      <c r="AB11" s="55">
        <f>IF(AB10="","",$AB$59)</f>
        <v>7.9999999999999991</v>
      </c>
      <c r="AC11" s="55">
        <f>IF(AC10="","",$AC$59)</f>
        <v>7.9999999999999991</v>
      </c>
      <c r="AD11" s="55">
        <f>IF(AD10="","",$AD$59)</f>
        <v>6.5</v>
      </c>
      <c r="AE11" s="55">
        <f>IF(AE10="","",$AE$59)</f>
        <v>0</v>
      </c>
      <c r="AF11" s="55">
        <f>IF(AF10="","",$AF$59)</f>
        <v>0</v>
      </c>
      <c r="AH11" s="57" t="s">
        <v>36</v>
      </c>
      <c r="AI11" s="60">
        <f>+AI9/AI10</f>
        <v>22.02344827586208</v>
      </c>
      <c r="AK11" s="16"/>
      <c r="AL11" s="16"/>
    </row>
    <row r="12" spans="1:41" s="12" customFormat="1" ht="11.25" x14ac:dyDescent="0.2">
      <c r="A12" s="11">
        <f>IF(B12="",WEEKNUM(#REF!)-1,WEEKNUM(B12))</f>
        <v>4</v>
      </c>
      <c r="B12" s="46">
        <f>+H10+1</f>
        <v>46041</v>
      </c>
      <c r="C12" s="46">
        <f t="shared" ref="C12:G14" si="16">+B12+1</f>
        <v>46042</v>
      </c>
      <c r="D12" s="46">
        <f t="shared" si="16"/>
        <v>46043</v>
      </c>
      <c r="E12" s="46">
        <f t="shared" si="16"/>
        <v>46044</v>
      </c>
      <c r="F12" s="46">
        <f t="shared" si="16"/>
        <v>46045</v>
      </c>
      <c r="G12" s="46">
        <f t="shared" si="16"/>
        <v>46046</v>
      </c>
      <c r="H12" s="44">
        <f>+G12+1</f>
        <v>46047</v>
      </c>
      <c r="I12" s="11">
        <f>IF(J12="",WEEKNUM(#REF!)-1,WEEKNUM(J12))</f>
        <v>8</v>
      </c>
      <c r="J12" s="46">
        <f>+P10+1</f>
        <v>46069</v>
      </c>
      <c r="K12" s="46">
        <f t="shared" ref="K12:P14" si="17">+J12+1</f>
        <v>46070</v>
      </c>
      <c r="L12" s="46">
        <f t="shared" si="17"/>
        <v>46071</v>
      </c>
      <c r="M12" s="46">
        <f t="shared" si="17"/>
        <v>46072</v>
      </c>
      <c r="N12" s="46">
        <f t="shared" si="17"/>
        <v>46073</v>
      </c>
      <c r="O12" s="46">
        <f t="shared" si="17"/>
        <v>46074</v>
      </c>
      <c r="P12" s="44">
        <f t="shared" si="17"/>
        <v>46075</v>
      </c>
      <c r="Q12" s="11">
        <f>IF(R12="",WEEKNUM(#REF!)-1,WEEKNUM(R12))</f>
        <v>12</v>
      </c>
      <c r="R12" s="46">
        <f>+X10+1</f>
        <v>46097</v>
      </c>
      <c r="S12" s="46">
        <f t="shared" ref="S12:X12" si="18">+R12+1</f>
        <v>46098</v>
      </c>
      <c r="T12" s="46">
        <f t="shared" si="18"/>
        <v>46099</v>
      </c>
      <c r="U12" s="44">
        <f t="shared" si="18"/>
        <v>46100</v>
      </c>
      <c r="V12" s="46">
        <f t="shared" si="18"/>
        <v>46101</v>
      </c>
      <c r="W12" s="46">
        <f t="shared" si="18"/>
        <v>46102</v>
      </c>
      <c r="X12" s="44">
        <f t="shared" si="18"/>
        <v>46103</v>
      </c>
      <c r="Y12" s="11">
        <f>IF(Z12="",WEEKNUM(#REF!)-1,WEEKNUM(Z12))</f>
        <v>17</v>
      </c>
      <c r="Z12" s="46">
        <f>+AF10+1</f>
        <v>46132</v>
      </c>
      <c r="AA12" s="46">
        <f t="shared" ref="AA12:AF14" si="19">+Z12+1</f>
        <v>46133</v>
      </c>
      <c r="AB12" s="46">
        <f t="shared" si="19"/>
        <v>46134</v>
      </c>
      <c r="AC12" s="46">
        <f t="shared" si="19"/>
        <v>46135</v>
      </c>
      <c r="AD12" s="46">
        <f t="shared" si="19"/>
        <v>46136</v>
      </c>
      <c r="AE12" s="46">
        <f t="shared" si="19"/>
        <v>46137</v>
      </c>
      <c r="AF12" s="44">
        <f t="shared" si="19"/>
        <v>46138</v>
      </c>
    </row>
    <row r="13" spans="1:41" s="15" customFormat="1" x14ac:dyDescent="0.2">
      <c r="A13" s="14"/>
      <c r="B13" s="55">
        <f>IF(B12="","",$Z$59)</f>
        <v>7.9999999999999991</v>
      </c>
      <c r="C13" s="55">
        <f>IF(C12="","",$AA$59)</f>
        <v>7.9999999999999991</v>
      </c>
      <c r="D13" s="55">
        <f>IF(D12="","",$AB$59)</f>
        <v>7.9999999999999991</v>
      </c>
      <c r="E13" s="55">
        <f>IF(E12="","",$AC$59)</f>
        <v>7.9999999999999991</v>
      </c>
      <c r="F13" s="55">
        <f>IF(F12="","",$AD$59)</f>
        <v>6.5</v>
      </c>
      <c r="G13" s="55">
        <f>IF(G12="","",$AE$59)</f>
        <v>0</v>
      </c>
      <c r="H13" s="55">
        <f>IF(H12="","",$AF$59)</f>
        <v>0</v>
      </c>
      <c r="I13" s="56"/>
      <c r="J13" s="55">
        <f>IF(J12="","",$Z$59)</f>
        <v>7.9999999999999991</v>
      </c>
      <c r="K13" s="55">
        <f>IF(K12="","",$AA$59)</f>
        <v>7.9999999999999991</v>
      </c>
      <c r="L13" s="55">
        <f>IF(L12="","",$AB$59)</f>
        <v>7.9999999999999991</v>
      </c>
      <c r="M13" s="55">
        <f>IF(M12="","",$AC$59)</f>
        <v>7.9999999999999991</v>
      </c>
      <c r="N13" s="55">
        <f>IF(N12="","",$AD$59)</f>
        <v>6.5</v>
      </c>
      <c r="O13" s="55">
        <f>IF(O12="","",$AE$59)</f>
        <v>0</v>
      </c>
      <c r="P13" s="55">
        <f>IF(P12="","",$AF$59)</f>
        <v>0</v>
      </c>
      <c r="Q13" s="14"/>
      <c r="R13" s="55">
        <f>IF(R12="","",$Z$59)</f>
        <v>7.9999999999999991</v>
      </c>
      <c r="S13" s="55">
        <f>IF(S12="","",$AA$59)</f>
        <v>7.9999999999999991</v>
      </c>
      <c r="T13" s="71">
        <v>6.5</v>
      </c>
      <c r="U13" s="53" t="s">
        <v>14</v>
      </c>
      <c r="V13" s="55">
        <f>IF(V12="","",$AD$59)</f>
        <v>6.5</v>
      </c>
      <c r="W13" s="55">
        <f>IF(W12="","",$AE$59)</f>
        <v>0</v>
      </c>
      <c r="X13" s="55">
        <f>IF(X12="","",$AF$59)</f>
        <v>0</v>
      </c>
      <c r="Y13" s="14"/>
      <c r="Z13" s="55">
        <f>IF(Z12="","",$Z$59)</f>
        <v>7.9999999999999991</v>
      </c>
      <c r="AA13" s="55">
        <f>IF(AA12="","",$AA$59)</f>
        <v>7.9999999999999991</v>
      </c>
      <c r="AB13" s="55">
        <f>IF(AB12="","",$AB$59)</f>
        <v>7.9999999999999991</v>
      </c>
      <c r="AC13" s="55">
        <f>IF(AC12="","",$AC$59)</f>
        <v>7.9999999999999991</v>
      </c>
      <c r="AD13" s="55">
        <f>IF(AD12="","",$AD$59)</f>
        <v>6.5</v>
      </c>
      <c r="AE13" s="55">
        <f>IF(AE12="","",$AE$59)</f>
        <v>0</v>
      </c>
      <c r="AF13" s="55">
        <f>IF(AF12="","",$AF$59)</f>
        <v>0</v>
      </c>
      <c r="AH13" s="19"/>
      <c r="AJ13" s="22"/>
      <c r="AK13" s="21"/>
    </row>
    <row r="14" spans="1:41" s="12" customFormat="1" ht="12" customHeight="1" x14ac:dyDescent="0.2">
      <c r="A14" s="11">
        <f>IF(B14="",WEEKNUM(J3)-1,WEEKNUM(B14))</f>
        <v>5</v>
      </c>
      <c r="B14" s="46">
        <f>+H12+1</f>
        <v>46048</v>
      </c>
      <c r="C14" s="46">
        <f t="shared" ref="C14:D14" si="20">+B14+1</f>
        <v>46049</v>
      </c>
      <c r="D14" s="46">
        <f t="shared" si="20"/>
        <v>46050</v>
      </c>
      <c r="E14" s="46">
        <f t="shared" ref="E14" si="21">+D14+1</f>
        <v>46051</v>
      </c>
      <c r="F14" s="46">
        <f t="shared" ref="F14" si="22">+E14+1</f>
        <v>46052</v>
      </c>
      <c r="G14" s="46">
        <f t="shared" si="16"/>
        <v>46053</v>
      </c>
      <c r="H14" s="30"/>
      <c r="I14" s="11">
        <f>IF(J14="",WEEKNUM(R3)-1,WEEKNUM(J14))</f>
        <v>9</v>
      </c>
      <c r="J14" s="46">
        <f>+P12+1</f>
        <v>46076</v>
      </c>
      <c r="K14" s="46">
        <f t="shared" si="17"/>
        <v>46077</v>
      </c>
      <c r="L14" s="46">
        <f t="shared" si="17"/>
        <v>46078</v>
      </c>
      <c r="M14" s="46">
        <f t="shared" si="17"/>
        <v>46079</v>
      </c>
      <c r="N14" s="46">
        <f>+M14+1</f>
        <v>46080</v>
      </c>
      <c r="O14" s="46">
        <f t="shared" si="17"/>
        <v>46081</v>
      </c>
      <c r="P14" s="30"/>
      <c r="Q14" s="11">
        <f>IF(R14="",WEEKNUM(Z3)-1,WEEKNUM(R14))</f>
        <v>13</v>
      </c>
      <c r="R14" s="46">
        <f>+X12+1</f>
        <v>46104</v>
      </c>
      <c r="S14" s="46">
        <f>+R14+1</f>
        <v>46105</v>
      </c>
      <c r="T14" s="46">
        <f>+S14+1</f>
        <v>46106</v>
      </c>
      <c r="U14" s="46">
        <f>+T14+1</f>
        <v>46107</v>
      </c>
      <c r="V14" s="46">
        <f>+U14+1</f>
        <v>46108</v>
      </c>
      <c r="W14" s="46">
        <f t="shared" ref="W14" si="23">+V14+1</f>
        <v>46109</v>
      </c>
      <c r="X14" s="44">
        <f t="shared" ref="X14" si="24">+W14+1</f>
        <v>46110</v>
      </c>
      <c r="Y14" s="11">
        <f>IF(Z14="",WEEKNUM(AH3)-1,WEEKNUM(Z14))</f>
        <v>18</v>
      </c>
      <c r="Z14" s="46">
        <f>+AF12+1</f>
        <v>46139</v>
      </c>
      <c r="AA14" s="46">
        <f>+Z14+1</f>
        <v>46140</v>
      </c>
      <c r="AB14" s="46">
        <f>+AA14+1</f>
        <v>46141</v>
      </c>
      <c r="AC14" s="46">
        <f t="shared" si="19"/>
        <v>46142</v>
      </c>
      <c r="AD14" s="30"/>
      <c r="AE14" s="30"/>
      <c r="AF14" s="30"/>
      <c r="AH14" s="19"/>
      <c r="AI14" s="15"/>
      <c r="AJ14" s="22"/>
    </row>
    <row r="15" spans="1:41" s="15" customFormat="1" x14ac:dyDescent="0.2">
      <c r="A15" s="14"/>
      <c r="B15" s="55">
        <f>IF(B14="","",$Z$59)</f>
        <v>7.9999999999999991</v>
      </c>
      <c r="C15" s="55">
        <f>IF(C14="","",$AA$59)</f>
        <v>7.9999999999999991</v>
      </c>
      <c r="D15" s="55">
        <f>IF(D14="","",$AB$59)</f>
        <v>7.9999999999999991</v>
      </c>
      <c r="E15" s="55">
        <f>IF(E14="","",$AC$59)</f>
        <v>7.9999999999999991</v>
      </c>
      <c r="F15" s="55">
        <f>IF(F14="","",$AD$59)</f>
        <v>6.5</v>
      </c>
      <c r="G15" s="55">
        <f>IF(G14="","",$AE$59)</f>
        <v>0</v>
      </c>
      <c r="H15" s="30" t="str">
        <f>IF(H14="","",$AF$59)</f>
        <v/>
      </c>
      <c r="I15" s="14"/>
      <c r="J15" s="55">
        <f>IF(J14="","",$Z$59)</f>
        <v>7.9999999999999991</v>
      </c>
      <c r="K15" s="55">
        <f>IF(K14="","",$AA$59)</f>
        <v>7.9999999999999991</v>
      </c>
      <c r="L15" s="55">
        <f>IF(L14="","",$AB$59)</f>
        <v>7.9999999999999991</v>
      </c>
      <c r="M15" s="55">
        <f>IF(M14="","",$AC$59)</f>
        <v>7.9999999999999991</v>
      </c>
      <c r="N15" s="55">
        <f>IF(N14="","",$AD$59)</f>
        <v>6.5</v>
      </c>
      <c r="O15" s="55">
        <f>IF(O14="","",$AE$59)</f>
        <v>0</v>
      </c>
      <c r="P15" s="30" t="str">
        <f>IF(P14="","",$AF$59)</f>
        <v/>
      </c>
      <c r="Q15" s="14"/>
      <c r="R15" s="55">
        <f>IF(R14="","",$Z$59)</f>
        <v>7.9999999999999991</v>
      </c>
      <c r="S15" s="55">
        <f>IF(S14="","",$AA$59)</f>
        <v>7.9999999999999991</v>
      </c>
      <c r="T15" s="55">
        <f>IF(T14="","",$AB$59)</f>
        <v>7.9999999999999991</v>
      </c>
      <c r="U15" s="55">
        <f>IF(U14="","",$AC$59)</f>
        <v>7.9999999999999991</v>
      </c>
      <c r="V15" s="55">
        <f>IF(V14="","",$AD$59)</f>
        <v>6.5</v>
      </c>
      <c r="W15" s="55">
        <f>IF(W14="","",$AE$59)</f>
        <v>0</v>
      </c>
      <c r="X15" s="55">
        <f>IF(X14="","",$AF$59)</f>
        <v>0</v>
      </c>
      <c r="Y15" s="14"/>
      <c r="Z15" s="55">
        <f>IF(Z14="","",$Z$59)</f>
        <v>7.9999999999999991</v>
      </c>
      <c r="AA15" s="55">
        <f>IF(AA14="","",$AA$59)</f>
        <v>7.9999999999999991</v>
      </c>
      <c r="AB15" s="55">
        <f>IF(AB14="","",$AB$59)</f>
        <v>7.9999999999999991</v>
      </c>
      <c r="AC15" s="71">
        <v>6.5</v>
      </c>
      <c r="AD15" s="30" t="str">
        <f>IF(AD14="","",$AD$59)</f>
        <v/>
      </c>
      <c r="AE15" s="30" t="str">
        <f>IF(AE14="","",$AE$59)</f>
        <v/>
      </c>
      <c r="AF15" s="30" t="str">
        <f>IF(AF14="","",$AF$59)</f>
        <v/>
      </c>
      <c r="AH15" s="19"/>
      <c r="AJ15" s="22"/>
    </row>
    <row r="16" spans="1:41" s="15" customForma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4">
        <f>IF(R16="",WEEKNUM(R18)-1,WEEKNUM(R16))</f>
        <v>14</v>
      </c>
      <c r="R16" s="46">
        <f>+X14+1</f>
        <v>46111</v>
      </c>
      <c r="S16" s="46">
        <f>+R16+1</f>
        <v>46112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J16" s="22"/>
    </row>
    <row r="17" spans="1:42" s="15" customForma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4"/>
      <c r="R17" s="55">
        <f>IF(R16="","",$Z$59)</f>
        <v>7.9999999999999991</v>
      </c>
      <c r="S17" s="55">
        <f>IF(S16="","",$AA$59)</f>
        <v>7.9999999999999991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H17" s="19"/>
      <c r="AJ17" s="22"/>
    </row>
    <row r="18" spans="1:42" s="12" customFormat="1" x14ac:dyDescent="0.2">
      <c r="AH18" s="19"/>
      <c r="AI18" s="15"/>
      <c r="AJ18" s="22"/>
      <c r="AK18" s="15"/>
      <c r="AL18" s="15"/>
      <c r="AM18" s="15"/>
      <c r="AN18" s="15"/>
      <c r="AO18" s="15"/>
      <c r="AP18" s="15"/>
    </row>
    <row r="19" spans="1:42" x14ac:dyDescent="0.2">
      <c r="A19" s="9"/>
      <c r="B19" s="74">
        <f>+B24</f>
        <v>46146</v>
      </c>
      <c r="C19" s="74"/>
      <c r="D19" s="74"/>
      <c r="E19" s="74"/>
      <c r="F19" s="39" t="s">
        <v>2</v>
      </c>
      <c r="G19" s="40"/>
      <c r="H19" s="48">
        <f>SUM(B23:H23,B25:H25,B27:H27,B29:H29,B31:H31)</f>
        <v>154</v>
      </c>
      <c r="I19" s="9"/>
      <c r="J19" s="74">
        <f>+J24</f>
        <v>46181</v>
      </c>
      <c r="K19" s="74"/>
      <c r="L19" s="74"/>
      <c r="M19" s="74"/>
      <c r="N19" s="39" t="s">
        <v>2</v>
      </c>
      <c r="O19" s="40"/>
      <c r="P19" s="48">
        <f>SUM(J23:P23,J25:P25,J27:P27,J29:P29,J31:P31)</f>
        <v>167</v>
      </c>
      <c r="Q19" s="9"/>
      <c r="R19" s="74">
        <f>+R24</f>
        <v>46209</v>
      </c>
      <c r="S19" s="74"/>
      <c r="T19" s="74"/>
      <c r="U19" s="74"/>
      <c r="V19" s="39" t="s">
        <v>2</v>
      </c>
      <c r="W19" s="40"/>
      <c r="X19" s="48">
        <f>SUM(R23:X23,R25:X25,R27:X27,R29:X29,R31:X31)</f>
        <v>149.5</v>
      </c>
      <c r="Y19" s="9"/>
      <c r="Z19" s="74">
        <f>+AA24</f>
        <v>46238</v>
      </c>
      <c r="AA19" s="74"/>
      <c r="AB19" s="74"/>
      <c r="AC19" s="74"/>
      <c r="AD19" s="39" t="s">
        <v>2</v>
      </c>
      <c r="AE19" s="40"/>
      <c r="AF19" s="48">
        <f>SUM(Z23:AF23,Z25:AF25,Z27:AF27,Z29:AF29,Z31:AF31,Z33)</f>
        <v>136.5</v>
      </c>
      <c r="AH19" s="23" t="s">
        <v>17</v>
      </c>
      <c r="AJ19" s="27"/>
      <c r="AK19" s="15"/>
      <c r="AP19" s="15"/>
    </row>
    <row r="20" spans="1:42" x14ac:dyDescent="0.2">
      <c r="A20" s="9"/>
      <c r="B20" s="74"/>
      <c r="C20" s="74"/>
      <c r="D20" s="74"/>
      <c r="E20" s="74"/>
      <c r="F20" s="39" t="s">
        <v>3</v>
      </c>
      <c r="G20" s="39"/>
      <c r="H20" s="47">
        <f>+H19+AF4</f>
        <v>759.5</v>
      </c>
      <c r="I20" s="9"/>
      <c r="J20" s="74"/>
      <c r="K20" s="74"/>
      <c r="L20" s="74"/>
      <c r="M20" s="74"/>
      <c r="N20" s="39" t="s">
        <v>3</v>
      </c>
      <c r="O20" s="39"/>
      <c r="P20" s="47">
        <f>+P19+H20</f>
        <v>926.5</v>
      </c>
      <c r="Q20" s="9"/>
      <c r="R20" s="74"/>
      <c r="S20" s="74"/>
      <c r="T20" s="74"/>
      <c r="U20" s="74"/>
      <c r="V20" s="39" t="s">
        <v>3</v>
      </c>
      <c r="W20" s="39"/>
      <c r="X20" s="47">
        <f>+X19+P20</f>
        <v>1076</v>
      </c>
      <c r="Y20" s="9"/>
      <c r="Z20" s="74"/>
      <c r="AA20" s="74"/>
      <c r="AB20" s="74"/>
      <c r="AC20" s="74"/>
      <c r="AD20" s="39" t="s">
        <v>3</v>
      </c>
      <c r="AE20" s="39"/>
      <c r="AF20" s="47">
        <f>+AF19+X20</f>
        <v>1212.5</v>
      </c>
      <c r="AH20" s="6"/>
      <c r="AI20" s="26" t="s">
        <v>18</v>
      </c>
      <c r="AJ20" s="26" t="s">
        <v>19</v>
      </c>
      <c r="AL20" s="50"/>
      <c r="AM20" s="50"/>
      <c r="AN20" s="50"/>
      <c r="AO20" s="50"/>
    </row>
    <row r="21" spans="1:42" s="6" customFormat="1" ht="15" x14ac:dyDescent="0.25">
      <c r="A21" s="10" t="s">
        <v>5</v>
      </c>
      <c r="B21" s="42" t="s">
        <v>6</v>
      </c>
      <c r="C21" s="42" t="s">
        <v>7</v>
      </c>
      <c r="D21" s="42" t="s">
        <v>8</v>
      </c>
      <c r="E21" s="42" t="s">
        <v>9</v>
      </c>
      <c r="F21" s="42" t="s">
        <v>10</v>
      </c>
      <c r="G21" s="42" t="s">
        <v>11</v>
      </c>
      <c r="H21" s="42" t="s">
        <v>12</v>
      </c>
      <c r="I21" s="10" t="s">
        <v>5</v>
      </c>
      <c r="J21" s="42" t="s">
        <v>6</v>
      </c>
      <c r="K21" s="42" t="s">
        <v>7</v>
      </c>
      <c r="L21" s="42" t="s">
        <v>8</v>
      </c>
      <c r="M21" s="42" t="s">
        <v>9</v>
      </c>
      <c r="N21" s="42" t="s">
        <v>10</v>
      </c>
      <c r="O21" s="42" t="s">
        <v>11</v>
      </c>
      <c r="P21" s="42" t="s">
        <v>12</v>
      </c>
      <c r="Q21" s="10" t="s">
        <v>5</v>
      </c>
      <c r="R21" s="42" t="s">
        <v>6</v>
      </c>
      <c r="S21" s="42" t="s">
        <v>7</v>
      </c>
      <c r="T21" s="42" t="s">
        <v>8</v>
      </c>
      <c r="U21" s="42" t="s">
        <v>9</v>
      </c>
      <c r="V21" s="42" t="s">
        <v>10</v>
      </c>
      <c r="W21" s="42" t="s">
        <v>11</v>
      </c>
      <c r="X21" s="42" t="s">
        <v>12</v>
      </c>
      <c r="Y21" s="10" t="s">
        <v>5</v>
      </c>
      <c r="Z21" s="42" t="s">
        <v>6</v>
      </c>
      <c r="AA21" s="42" t="s">
        <v>7</v>
      </c>
      <c r="AB21" s="42" t="s">
        <v>8</v>
      </c>
      <c r="AC21" s="42" t="s">
        <v>9</v>
      </c>
      <c r="AD21" s="42" t="s">
        <v>10</v>
      </c>
      <c r="AE21" s="42" t="s">
        <v>11</v>
      </c>
      <c r="AF21" s="42" t="s">
        <v>12</v>
      </c>
      <c r="AH21" s="8" t="s">
        <v>20</v>
      </c>
      <c r="AI21" s="25">
        <f>+H3</f>
        <v>151</v>
      </c>
      <c r="AJ21" s="27">
        <f>AI21</f>
        <v>151</v>
      </c>
      <c r="AK21" s="2"/>
      <c r="AL21" s="51"/>
      <c r="AM21" s="52"/>
      <c r="AN21" s="25"/>
      <c r="AO21" s="52"/>
      <c r="AP21" s="2"/>
    </row>
    <row r="22" spans="1:42" s="12" customFormat="1" ht="15" x14ac:dyDescent="0.25">
      <c r="A22" s="11">
        <f>IF(B22="",WEEKNUM(B24)-1,WEEKNUM(B22))</f>
        <v>18</v>
      </c>
      <c r="B22" s="43"/>
      <c r="C22" s="43"/>
      <c r="D22" s="43"/>
      <c r="E22" s="43"/>
      <c r="F22" s="44">
        <f>+AC14+1</f>
        <v>46143</v>
      </c>
      <c r="G22" s="46">
        <f t="shared" ref="G22:H22" si="25">+F22+1</f>
        <v>46144</v>
      </c>
      <c r="H22" s="44">
        <f t="shared" si="25"/>
        <v>46145</v>
      </c>
      <c r="I22" s="11">
        <f>IF(J22="",WEEKNUM(J24)-1,WEEKNUM(J22))</f>
        <v>23</v>
      </c>
      <c r="J22" s="46">
        <f>+H30+1</f>
        <v>46174</v>
      </c>
      <c r="K22" s="46">
        <f t="shared" ref="K22" si="26">+J22+1</f>
        <v>46175</v>
      </c>
      <c r="L22" s="46">
        <f t="shared" ref="L22" si="27">+K22+1</f>
        <v>46176</v>
      </c>
      <c r="M22" s="46">
        <f t="shared" ref="M22" si="28">+L22+1</f>
        <v>46177</v>
      </c>
      <c r="N22" s="46">
        <f t="shared" ref="N22" si="29">+M22+1</f>
        <v>46178</v>
      </c>
      <c r="O22" s="46">
        <f t="shared" ref="O22" si="30">+N22+1</f>
        <v>46179</v>
      </c>
      <c r="P22" s="44">
        <f t="shared" ref="P22" si="31">+O22+1</f>
        <v>46180</v>
      </c>
      <c r="Q22" s="11">
        <f>IF(R22="",WEEKNUM(R24)-1,WEEKNUM(R22))</f>
        <v>27</v>
      </c>
      <c r="R22" s="43"/>
      <c r="S22" s="43"/>
      <c r="T22" s="46">
        <f>+K30+1</f>
        <v>46204</v>
      </c>
      <c r="U22" s="46">
        <f t="shared" ref="U22:X22" si="32">+T22+1</f>
        <v>46205</v>
      </c>
      <c r="V22" s="46">
        <f t="shared" si="32"/>
        <v>46206</v>
      </c>
      <c r="W22" s="46">
        <f t="shared" si="32"/>
        <v>46207</v>
      </c>
      <c r="X22" s="44">
        <f t="shared" si="32"/>
        <v>46208</v>
      </c>
      <c r="Y22" s="11">
        <f>IF(Z22="",WEEKNUM(Z24)-1,WEEKNUM(Z22))</f>
        <v>31</v>
      </c>
      <c r="Z22" s="43"/>
      <c r="AA22" s="43"/>
      <c r="AB22" s="43"/>
      <c r="AC22" s="43"/>
      <c r="AD22" s="43"/>
      <c r="AE22" s="46">
        <f>+V30+1</f>
        <v>46235</v>
      </c>
      <c r="AF22" s="44">
        <f t="shared" ref="AF22" si="33">+AE22+1</f>
        <v>46236</v>
      </c>
      <c r="AH22" s="18" t="s">
        <v>21</v>
      </c>
      <c r="AI22" s="25">
        <f>+P3</f>
        <v>154</v>
      </c>
      <c r="AJ22" s="22">
        <f>+AI22+AJ21</f>
        <v>305</v>
      </c>
      <c r="AK22" s="6"/>
      <c r="AL22" s="51"/>
      <c r="AM22" s="52"/>
      <c r="AN22" s="25"/>
      <c r="AO22" s="52"/>
      <c r="AP22" s="6"/>
    </row>
    <row r="23" spans="1:42" s="15" customFormat="1" ht="15" x14ac:dyDescent="0.25">
      <c r="A23" s="14"/>
      <c r="B23" s="45" t="str">
        <f>IF(B22="","",$Z$59)</f>
        <v/>
      </c>
      <c r="C23" s="45" t="str">
        <f>IF(C22="","",$AA$59)</f>
        <v/>
      </c>
      <c r="D23" s="45" t="str">
        <f>IF(D22="","",$AA$59)</f>
        <v/>
      </c>
      <c r="E23" s="45" t="str">
        <f>IF(E22="","",$AA$59)</f>
        <v/>
      </c>
      <c r="F23" s="53" t="s">
        <v>14</v>
      </c>
      <c r="G23" s="55">
        <f>IF(G22="","",$AE$59)</f>
        <v>0</v>
      </c>
      <c r="H23" s="55">
        <f>IF(H22="","",$AF$59)</f>
        <v>0</v>
      </c>
      <c r="I23" s="14"/>
      <c r="J23" s="45">
        <f>IF(J22="","",$Z$59)</f>
        <v>7.9999999999999991</v>
      </c>
      <c r="K23" s="45">
        <f>IF(K22="","",$AA$59)</f>
        <v>7.9999999999999991</v>
      </c>
      <c r="L23" s="45">
        <f>IF(L22="","",$AB$59)</f>
        <v>7.9999999999999991</v>
      </c>
      <c r="M23" s="45">
        <f>IF(M22="","",$AC$59)</f>
        <v>7.9999999999999991</v>
      </c>
      <c r="N23" s="45">
        <f>IF(N22="","",$AD$59)</f>
        <v>6.5</v>
      </c>
      <c r="O23" s="45">
        <f>IF(O22="","",$AE$59)</f>
        <v>0</v>
      </c>
      <c r="P23" s="45">
        <f>IF(P22="","",$AF$59)</f>
        <v>0</v>
      </c>
      <c r="Q23" s="14"/>
      <c r="R23" s="45"/>
      <c r="S23" s="45"/>
      <c r="T23" s="71">
        <v>6.5</v>
      </c>
      <c r="U23" s="71">
        <v>6.5</v>
      </c>
      <c r="V23" s="71">
        <v>6.5</v>
      </c>
      <c r="W23" s="71">
        <f>IF(W22="","",$AE$59)</f>
        <v>0</v>
      </c>
      <c r="X23" s="71">
        <f>IF(X22="","",$AF$59)</f>
        <v>0</v>
      </c>
      <c r="Y23" s="14"/>
      <c r="Z23" s="45" t="str">
        <f>IF(Z22="","",$Z$59)</f>
        <v/>
      </c>
      <c r="AA23" s="45" t="str">
        <f>IF(AA22="","",$AA$59)</f>
        <v/>
      </c>
      <c r="AB23" s="45" t="str">
        <f>IF(AB22="","",$AB$59)</f>
        <v/>
      </c>
      <c r="AC23" s="45" t="str">
        <f>IF(AC22="","",$AB$59)</f>
        <v/>
      </c>
      <c r="AD23" s="45" t="str">
        <f>IF(AD22="","",$AB$59)</f>
        <v/>
      </c>
      <c r="AE23" s="71">
        <f>IF(AE22="","",$AE$59)</f>
        <v>0</v>
      </c>
      <c r="AF23" s="71">
        <f>IF(AF22="","",$AF$59)</f>
        <v>0</v>
      </c>
      <c r="AH23" s="19" t="s">
        <v>22</v>
      </c>
      <c r="AI23" s="25">
        <f>+X3</f>
        <v>160.5</v>
      </c>
      <c r="AJ23" s="22">
        <f t="shared" ref="AJ23:AJ30" si="34">+AJ22+AI23</f>
        <v>465.5</v>
      </c>
      <c r="AK23" s="12"/>
      <c r="AL23" s="51"/>
      <c r="AM23" s="52"/>
      <c r="AP23" s="12"/>
    </row>
    <row r="24" spans="1:42" s="12" customFormat="1" x14ac:dyDescent="0.2">
      <c r="A24" s="11">
        <f>IF(B24="",WEEKNUM(B26)-1,WEEKNUM(B24))</f>
        <v>19</v>
      </c>
      <c r="B24" s="46">
        <f>+H22+1</f>
        <v>46146</v>
      </c>
      <c r="C24" s="46">
        <f t="shared" ref="C24:H24" si="35">+B24+1</f>
        <v>46147</v>
      </c>
      <c r="D24" s="46">
        <f t="shared" si="35"/>
        <v>46148</v>
      </c>
      <c r="E24" s="46">
        <f t="shared" si="35"/>
        <v>46149</v>
      </c>
      <c r="F24" s="46">
        <f t="shared" si="35"/>
        <v>46150</v>
      </c>
      <c r="G24" s="46">
        <f t="shared" si="35"/>
        <v>46151</v>
      </c>
      <c r="H24" s="44">
        <f t="shared" si="35"/>
        <v>46152</v>
      </c>
      <c r="I24" s="11">
        <f>IF(J24="",WEEKNUM(J26)-1,WEEKNUM(J24))</f>
        <v>24</v>
      </c>
      <c r="J24" s="46">
        <f>+P22+1</f>
        <v>46181</v>
      </c>
      <c r="K24" s="46">
        <f t="shared" ref="K24" si="36">+J24+1</f>
        <v>46182</v>
      </c>
      <c r="L24" s="46">
        <f t="shared" ref="L24" si="37">+K24+1</f>
        <v>46183</v>
      </c>
      <c r="M24" s="46">
        <f t="shared" ref="M24" si="38">+L24+1</f>
        <v>46184</v>
      </c>
      <c r="N24" s="46">
        <f t="shared" ref="N24" si="39">+M24+1</f>
        <v>46185</v>
      </c>
      <c r="O24" s="46">
        <f t="shared" ref="O24" si="40">+N24+1</f>
        <v>46186</v>
      </c>
      <c r="P24" s="44">
        <f t="shared" ref="P24" si="41">+O24+1</f>
        <v>46187</v>
      </c>
      <c r="Q24" s="11">
        <f>IF(R24="",WEEKNUM(R26)-1,WEEKNUM(R24))</f>
        <v>28</v>
      </c>
      <c r="R24" s="46">
        <f>+X22+1</f>
        <v>46209</v>
      </c>
      <c r="S24" s="46">
        <f t="shared" ref="S24:X26" si="42">+R24+1</f>
        <v>46210</v>
      </c>
      <c r="T24" s="46">
        <f t="shared" si="42"/>
        <v>46211</v>
      </c>
      <c r="U24" s="46">
        <f t="shared" si="42"/>
        <v>46212</v>
      </c>
      <c r="V24" s="46">
        <f t="shared" si="42"/>
        <v>46213</v>
      </c>
      <c r="W24" s="46">
        <f t="shared" si="42"/>
        <v>46214</v>
      </c>
      <c r="X24" s="44">
        <f t="shared" si="42"/>
        <v>46215</v>
      </c>
      <c r="Y24" s="11">
        <f>IF(Z24="",WEEKNUM(Z26)-1,WEEKNUM(Z24))</f>
        <v>32</v>
      </c>
      <c r="Z24" s="46">
        <f>+AF22+1</f>
        <v>46237</v>
      </c>
      <c r="AA24" s="46">
        <f t="shared" ref="AA24:AF26" si="43">+Z24+1</f>
        <v>46238</v>
      </c>
      <c r="AB24" s="46">
        <f t="shared" si="43"/>
        <v>46239</v>
      </c>
      <c r="AC24" s="46">
        <f t="shared" si="43"/>
        <v>46240</v>
      </c>
      <c r="AD24" s="46">
        <f t="shared" si="43"/>
        <v>46241</v>
      </c>
      <c r="AE24" s="46">
        <f t="shared" si="43"/>
        <v>46242</v>
      </c>
      <c r="AF24" s="44">
        <f t="shared" si="43"/>
        <v>46243</v>
      </c>
      <c r="AH24" s="8" t="s">
        <v>23</v>
      </c>
      <c r="AI24" s="25">
        <f>+AF3</f>
        <v>140</v>
      </c>
      <c r="AJ24" s="22">
        <f t="shared" si="34"/>
        <v>605.5</v>
      </c>
      <c r="AK24" s="15"/>
      <c r="AL24" s="15"/>
      <c r="AM24" s="52"/>
      <c r="AN24" s="15"/>
      <c r="AO24" s="15"/>
      <c r="AP24" s="15"/>
    </row>
    <row r="25" spans="1:42" s="15" customFormat="1" x14ac:dyDescent="0.2">
      <c r="A25" s="14"/>
      <c r="B25" s="55">
        <f>IF(B24="","",$Z$59)</f>
        <v>7.9999999999999991</v>
      </c>
      <c r="C25" s="55">
        <f>IF(C24="","",$AA$59)</f>
        <v>7.9999999999999991</v>
      </c>
      <c r="D25" s="55">
        <f>IF(D24="","",$AB$59)</f>
        <v>7.9999999999999991</v>
      </c>
      <c r="E25" s="55">
        <f>IF(E24="","",$AC$59)</f>
        <v>7.9999999999999991</v>
      </c>
      <c r="F25" s="55">
        <f>IF(F24="","",$AD$59)</f>
        <v>6.5</v>
      </c>
      <c r="G25" s="55">
        <f>IF(G24="","",$AE$59)</f>
        <v>0</v>
      </c>
      <c r="H25" s="55">
        <f>IF(H24="","",$AF$59)</f>
        <v>0</v>
      </c>
      <c r="I25" s="14"/>
      <c r="J25" s="45">
        <f>IF(J24="","",$Z$59)</f>
        <v>7.9999999999999991</v>
      </c>
      <c r="K25" s="45">
        <f>IF(K24="","",$AA$59)</f>
        <v>7.9999999999999991</v>
      </c>
      <c r="L25" s="45">
        <f>IF(L24="","",$AB$59)</f>
        <v>7.9999999999999991</v>
      </c>
      <c r="M25" s="45">
        <f>IF(M24="","",$AC$59)</f>
        <v>7.9999999999999991</v>
      </c>
      <c r="N25" s="45">
        <f>IF(N24="","",$AD$59)</f>
        <v>6.5</v>
      </c>
      <c r="O25" s="45">
        <f>IF(O24="","",$AE$59)</f>
        <v>0</v>
      </c>
      <c r="P25" s="45">
        <f>IF(P24="","",$AF$59)</f>
        <v>0</v>
      </c>
      <c r="Q25" s="14"/>
      <c r="R25" s="71">
        <v>6.5</v>
      </c>
      <c r="S25" s="71">
        <v>6.5</v>
      </c>
      <c r="T25" s="71">
        <v>6.5</v>
      </c>
      <c r="U25" s="71">
        <v>6.5</v>
      </c>
      <c r="V25" s="71">
        <v>6.5</v>
      </c>
      <c r="W25" s="71">
        <f>IF(W24="","",$AE$59)</f>
        <v>0</v>
      </c>
      <c r="X25" s="71">
        <f>IF(X24="","",$AF$59)</f>
        <v>0</v>
      </c>
      <c r="Y25" s="14"/>
      <c r="Z25" s="71">
        <v>6.5</v>
      </c>
      <c r="AA25" s="71">
        <v>6.5</v>
      </c>
      <c r="AB25" s="71">
        <v>6.5</v>
      </c>
      <c r="AC25" s="71">
        <v>6.5</v>
      </c>
      <c r="AD25" s="71">
        <v>6.5</v>
      </c>
      <c r="AE25" s="71">
        <f>IF(AE24="","",$AE$59)</f>
        <v>0</v>
      </c>
      <c r="AF25" s="71">
        <f>IF(AF24="","",$AF$59)</f>
        <v>0</v>
      </c>
      <c r="AH25" s="18" t="s">
        <v>24</v>
      </c>
      <c r="AI25" s="25">
        <f>+H19</f>
        <v>154</v>
      </c>
      <c r="AJ25" s="22">
        <f t="shared" si="34"/>
        <v>759.5</v>
      </c>
      <c r="AK25" s="12"/>
      <c r="AL25" s="12"/>
      <c r="AM25" s="12"/>
      <c r="AN25" s="12"/>
      <c r="AO25" s="12"/>
      <c r="AP25" s="12"/>
    </row>
    <row r="26" spans="1:42" s="12" customFormat="1" x14ac:dyDescent="0.2">
      <c r="A26" s="11">
        <f>IF(B26="",WEEKNUM(B28)-1,WEEKNUM(B26))</f>
        <v>20</v>
      </c>
      <c r="B26" s="46">
        <f>+H24+1</f>
        <v>46153</v>
      </c>
      <c r="C26" s="46">
        <f t="shared" ref="C26:H26" si="44">+B26+1</f>
        <v>46154</v>
      </c>
      <c r="D26" s="46">
        <f t="shared" si="44"/>
        <v>46155</v>
      </c>
      <c r="E26" s="46">
        <f t="shared" si="44"/>
        <v>46156</v>
      </c>
      <c r="F26" s="46">
        <f t="shared" si="44"/>
        <v>46157</v>
      </c>
      <c r="G26" s="46">
        <f t="shared" si="44"/>
        <v>46158</v>
      </c>
      <c r="H26" s="44">
        <f t="shared" si="44"/>
        <v>46159</v>
      </c>
      <c r="I26" s="11">
        <f>IF(J26="",WEEKNUM(J28)-1,WEEKNUM(J26))</f>
        <v>25</v>
      </c>
      <c r="J26" s="46">
        <f>+P24+1</f>
        <v>46188</v>
      </c>
      <c r="K26" s="46">
        <f t="shared" ref="K26" si="45">+J26+1</f>
        <v>46189</v>
      </c>
      <c r="L26" s="46">
        <f t="shared" ref="L26" si="46">+K26+1</f>
        <v>46190</v>
      </c>
      <c r="M26" s="46">
        <f t="shared" ref="M26" si="47">+L26+1</f>
        <v>46191</v>
      </c>
      <c r="N26" s="46">
        <f t="shared" ref="N26" si="48">+M26+1</f>
        <v>46192</v>
      </c>
      <c r="O26" s="46">
        <f t="shared" ref="O26" si="49">+N26+1</f>
        <v>46193</v>
      </c>
      <c r="P26" s="44">
        <f t="shared" ref="P26" si="50">+O26+1</f>
        <v>46194</v>
      </c>
      <c r="Q26" s="11">
        <f>IF(R26="",WEEKNUM(R28)-1,WEEKNUM(R26))</f>
        <v>29</v>
      </c>
      <c r="R26" s="46">
        <f>+X24+1</f>
        <v>46216</v>
      </c>
      <c r="S26" s="46">
        <f t="shared" ref="S26:X28" si="51">+R26+1</f>
        <v>46217</v>
      </c>
      <c r="T26" s="46">
        <f t="shared" si="42"/>
        <v>46218</v>
      </c>
      <c r="U26" s="46">
        <f t="shared" si="51"/>
        <v>46219</v>
      </c>
      <c r="V26" s="46">
        <f t="shared" si="51"/>
        <v>46220</v>
      </c>
      <c r="W26" s="46">
        <f t="shared" si="51"/>
        <v>46221</v>
      </c>
      <c r="X26" s="44">
        <f t="shared" si="51"/>
        <v>46222</v>
      </c>
      <c r="Y26" s="11">
        <f>IF(Z26="",WEEKNUM(Z28)-1,WEEKNUM(Z26))</f>
        <v>33</v>
      </c>
      <c r="Z26" s="46">
        <f>+AF24+1</f>
        <v>46244</v>
      </c>
      <c r="AA26" s="46">
        <f t="shared" ref="AA26:AF26" si="52">+Z26+1</f>
        <v>46245</v>
      </c>
      <c r="AB26" s="46">
        <f t="shared" si="52"/>
        <v>46246</v>
      </c>
      <c r="AC26" s="46">
        <f t="shared" si="52"/>
        <v>46247</v>
      </c>
      <c r="AD26" s="46">
        <f t="shared" si="43"/>
        <v>46248</v>
      </c>
      <c r="AE26" s="44">
        <f t="shared" si="52"/>
        <v>46249</v>
      </c>
      <c r="AF26" s="44">
        <f t="shared" si="52"/>
        <v>46250</v>
      </c>
      <c r="AH26" s="19" t="s">
        <v>25</v>
      </c>
      <c r="AI26" s="25">
        <f>+P19</f>
        <v>167</v>
      </c>
      <c r="AJ26" s="22">
        <f t="shared" si="34"/>
        <v>926.5</v>
      </c>
      <c r="AK26" s="15"/>
      <c r="AL26" s="15"/>
      <c r="AM26" s="15"/>
      <c r="AN26" s="15"/>
      <c r="AO26" s="15"/>
      <c r="AP26" s="15"/>
    </row>
    <row r="27" spans="1:42" s="15" customFormat="1" x14ac:dyDescent="0.2">
      <c r="A27" s="14"/>
      <c r="B27" s="45">
        <f>IF(B26="","",$Z$59)</f>
        <v>7.9999999999999991</v>
      </c>
      <c r="C27" s="55">
        <f>IF(C26="","",$AA$59)</f>
        <v>7.9999999999999991</v>
      </c>
      <c r="D27" s="55">
        <f>IF(D26="","",$AB$59)</f>
        <v>7.9999999999999991</v>
      </c>
      <c r="E27" s="55">
        <f>IF(E26="","",$AC$59)</f>
        <v>7.9999999999999991</v>
      </c>
      <c r="F27" s="55">
        <f>IF(F26="","",$AD$59)</f>
        <v>6.5</v>
      </c>
      <c r="G27" s="55">
        <f>IF(G26="","",$AE$59)</f>
        <v>0</v>
      </c>
      <c r="H27" s="55">
        <f>IF(H26="","",$AF$59)</f>
        <v>0</v>
      </c>
      <c r="I27" s="14"/>
      <c r="J27" s="45">
        <f>IF(J26="","",$Z$59)</f>
        <v>7.9999999999999991</v>
      </c>
      <c r="K27" s="45">
        <f>IF(K26="","",$AA$59)</f>
        <v>7.9999999999999991</v>
      </c>
      <c r="L27" s="45">
        <f>IF(L26="","",$AB$59)</f>
        <v>7.9999999999999991</v>
      </c>
      <c r="M27" s="45">
        <f>IF(M26="","",$AC$59)</f>
        <v>7.9999999999999991</v>
      </c>
      <c r="N27" s="45">
        <f>IF(N26="","",$AD$59)</f>
        <v>6.5</v>
      </c>
      <c r="O27" s="45">
        <f>IF(O26="","",$AE$59)</f>
        <v>0</v>
      </c>
      <c r="P27" s="45">
        <f>IF(P26="","",$AF$59)</f>
        <v>0</v>
      </c>
      <c r="Q27" s="14"/>
      <c r="R27" s="71">
        <v>6.5</v>
      </c>
      <c r="S27" s="71">
        <v>6.5</v>
      </c>
      <c r="T27" s="71">
        <v>6.5</v>
      </c>
      <c r="U27" s="71">
        <v>6.5</v>
      </c>
      <c r="V27" s="71">
        <v>6.5</v>
      </c>
      <c r="W27" s="71">
        <f>IF(W26="","",$AE$59)</f>
        <v>0</v>
      </c>
      <c r="X27" s="71">
        <f>IF(X26="","",$AF$59)</f>
        <v>0</v>
      </c>
      <c r="Y27" s="14"/>
      <c r="Z27" s="71">
        <v>6.5</v>
      </c>
      <c r="AA27" s="71">
        <v>6.5</v>
      </c>
      <c r="AB27" s="71">
        <v>6.5</v>
      </c>
      <c r="AC27" s="71">
        <v>6.5</v>
      </c>
      <c r="AD27" s="71">
        <v>6.5</v>
      </c>
      <c r="AE27" s="53" t="s">
        <v>14</v>
      </c>
      <c r="AF27" s="71">
        <f>IF(AF26="","",$AF$59)</f>
        <v>0</v>
      </c>
      <c r="AH27" s="8" t="s">
        <v>26</v>
      </c>
      <c r="AI27" s="25">
        <f>+X19</f>
        <v>149.5</v>
      </c>
      <c r="AJ27" s="22">
        <f t="shared" si="34"/>
        <v>1076</v>
      </c>
      <c r="AK27" s="12"/>
      <c r="AL27" s="12"/>
      <c r="AM27" s="12"/>
      <c r="AN27" s="12"/>
      <c r="AO27" s="12"/>
      <c r="AP27" s="12"/>
    </row>
    <row r="28" spans="1:42" s="12" customFormat="1" x14ac:dyDescent="0.2">
      <c r="A28" s="11">
        <f>IF(B28="",WEEKNUM(J22)-1,WEEKNUM(B28))</f>
        <v>21</v>
      </c>
      <c r="B28" s="46">
        <f>+H26+1</f>
        <v>46160</v>
      </c>
      <c r="C28" s="46">
        <f t="shared" ref="C28:H30" si="53">+B28+1</f>
        <v>46161</v>
      </c>
      <c r="D28" s="46">
        <f t="shared" si="53"/>
        <v>46162</v>
      </c>
      <c r="E28" s="46">
        <f t="shared" si="53"/>
        <v>46163</v>
      </c>
      <c r="F28" s="46">
        <f t="shared" si="53"/>
        <v>46164</v>
      </c>
      <c r="G28" s="46">
        <f t="shared" si="53"/>
        <v>46165</v>
      </c>
      <c r="H28" s="44">
        <f t="shared" si="53"/>
        <v>46166</v>
      </c>
      <c r="I28" s="11">
        <f>IF(J28="",WEEKNUM(J30)-1,WEEKNUM(J28))</f>
        <v>26</v>
      </c>
      <c r="J28" s="46">
        <f>+P26+1</f>
        <v>46195</v>
      </c>
      <c r="K28" s="46">
        <f>+J28+1</f>
        <v>46196</v>
      </c>
      <c r="L28" s="46">
        <f>+K28+1</f>
        <v>46197</v>
      </c>
      <c r="M28" s="46">
        <f>+L28+1</f>
        <v>46198</v>
      </c>
      <c r="N28" s="46">
        <f>+M28+1</f>
        <v>46199</v>
      </c>
      <c r="O28" s="46">
        <f t="shared" ref="O28" si="54">+N28+1</f>
        <v>46200</v>
      </c>
      <c r="P28" s="44">
        <f t="shared" ref="P28" si="55">+O28+1</f>
        <v>46201</v>
      </c>
      <c r="Q28" s="11">
        <f>IF(R28="",WEEKNUM(Z22)-1,WEEKNUM(R28))</f>
        <v>30</v>
      </c>
      <c r="R28" s="46">
        <f>+X26+1</f>
        <v>46223</v>
      </c>
      <c r="S28" s="46">
        <f t="shared" ref="S28:X28" si="56">+R28+1</f>
        <v>46224</v>
      </c>
      <c r="T28" s="46">
        <f t="shared" si="56"/>
        <v>46225</v>
      </c>
      <c r="U28" s="46">
        <f t="shared" si="56"/>
        <v>46226</v>
      </c>
      <c r="V28" s="46">
        <f t="shared" si="51"/>
        <v>46227</v>
      </c>
      <c r="W28" s="46">
        <f t="shared" si="56"/>
        <v>46228</v>
      </c>
      <c r="X28" s="44">
        <f t="shared" si="56"/>
        <v>46229</v>
      </c>
      <c r="Y28" s="11">
        <f>IF(Z28="",WEEKNUM(Z30)-1,WEEKNUM(Z28))</f>
        <v>34</v>
      </c>
      <c r="Z28" s="46">
        <f>+AF26+1</f>
        <v>46251</v>
      </c>
      <c r="AA28" s="46">
        <f t="shared" ref="AA28:AF30" si="57">+Z28+1</f>
        <v>46252</v>
      </c>
      <c r="AB28" s="46">
        <f t="shared" si="57"/>
        <v>46253</v>
      </c>
      <c r="AC28" s="46">
        <f t="shared" si="57"/>
        <v>46254</v>
      </c>
      <c r="AD28" s="46">
        <f t="shared" si="57"/>
        <v>46255</v>
      </c>
      <c r="AE28" s="46">
        <f t="shared" si="57"/>
        <v>46256</v>
      </c>
      <c r="AF28" s="44">
        <f t="shared" si="57"/>
        <v>46257</v>
      </c>
      <c r="AH28" s="18" t="s">
        <v>27</v>
      </c>
      <c r="AI28" s="25">
        <f>+AF19</f>
        <v>136.5</v>
      </c>
      <c r="AJ28" s="22">
        <f t="shared" si="34"/>
        <v>1212.5</v>
      </c>
      <c r="AK28" s="15"/>
      <c r="AL28" s="15"/>
      <c r="AM28" s="15"/>
      <c r="AN28" s="15"/>
      <c r="AO28" s="15"/>
      <c r="AP28" s="15"/>
    </row>
    <row r="29" spans="1:42" s="15" customFormat="1" x14ac:dyDescent="0.2">
      <c r="A29" s="14"/>
      <c r="B29" s="45">
        <f>IF(B28="","",$Z$59)</f>
        <v>7.9999999999999991</v>
      </c>
      <c r="C29" s="45">
        <f>IF(C28="","",$AA$59)</f>
        <v>7.9999999999999991</v>
      </c>
      <c r="D29" s="45">
        <f>IF(D28="","",$AB$59)</f>
        <v>7.9999999999999991</v>
      </c>
      <c r="E29" s="45">
        <f>IF(E28="","",$AC$59)</f>
        <v>7.9999999999999991</v>
      </c>
      <c r="F29" s="45">
        <f>IF(F28="","",$AD$59)</f>
        <v>6.5</v>
      </c>
      <c r="G29" s="45">
        <f>IF(G28="","",$AE$59)</f>
        <v>0</v>
      </c>
      <c r="H29" s="45">
        <f>IF(H28="","",$AF$59)</f>
        <v>0</v>
      </c>
      <c r="I29" s="14"/>
      <c r="J29" s="45">
        <f>IF(J28="","",$Z$59)</f>
        <v>7.9999999999999991</v>
      </c>
      <c r="K29" s="45">
        <f>IF(K28="","",$AA$59)</f>
        <v>7.9999999999999991</v>
      </c>
      <c r="L29" s="45">
        <f>IF(L28="","",$AB$59)</f>
        <v>7.9999999999999991</v>
      </c>
      <c r="M29" s="45">
        <f>IF(M28="","",$AC$59)</f>
        <v>7.9999999999999991</v>
      </c>
      <c r="N29" s="45">
        <f>IF(N28="","",$AD$59)</f>
        <v>6.5</v>
      </c>
      <c r="O29" s="45">
        <f>IF(O28="","",$AE$59)</f>
        <v>0</v>
      </c>
      <c r="P29" s="45">
        <f>IF(P28="","",$AF$59)</f>
        <v>0</v>
      </c>
      <c r="Q29" s="14"/>
      <c r="R29" s="71">
        <v>6.5</v>
      </c>
      <c r="S29" s="71">
        <v>6.5</v>
      </c>
      <c r="T29" s="71">
        <v>6.5</v>
      </c>
      <c r="U29" s="71">
        <v>6.5</v>
      </c>
      <c r="V29" s="71">
        <v>6.5</v>
      </c>
      <c r="W29" s="71">
        <f>IF(W28="","",$AE$59)</f>
        <v>0</v>
      </c>
      <c r="X29" s="71">
        <f>IF(X28="","",$AF$59)</f>
        <v>0</v>
      </c>
      <c r="Y29" s="14"/>
      <c r="Z29" s="71">
        <v>6.5</v>
      </c>
      <c r="AA29" s="71">
        <v>6.5</v>
      </c>
      <c r="AB29" s="71">
        <v>6.5</v>
      </c>
      <c r="AC29" s="71">
        <v>6.5</v>
      </c>
      <c r="AD29" s="71">
        <v>6.5</v>
      </c>
      <c r="AE29" s="71">
        <f>IF(AE28="","",$AE$59)</f>
        <v>0</v>
      </c>
      <c r="AF29" s="71">
        <f>IF(AF28="","",$AF$59)</f>
        <v>0</v>
      </c>
      <c r="AH29" s="19" t="s">
        <v>28</v>
      </c>
      <c r="AI29" s="25">
        <f>+H35</f>
        <v>159.5</v>
      </c>
      <c r="AJ29" s="22">
        <f t="shared" si="34"/>
        <v>1372</v>
      </c>
      <c r="AK29" s="12"/>
      <c r="AL29" s="12"/>
      <c r="AM29" s="12"/>
      <c r="AN29" s="12"/>
      <c r="AO29" s="12"/>
      <c r="AP29" s="12"/>
    </row>
    <row r="30" spans="1:42" s="12" customFormat="1" x14ac:dyDescent="0.2">
      <c r="A30" s="11">
        <f>IF(B30="",WEEKNUM(J22)-1,WEEKNUM(B30))</f>
        <v>22</v>
      </c>
      <c r="B30" s="46">
        <f>+H28+1</f>
        <v>46167</v>
      </c>
      <c r="C30" s="46">
        <f>+B30+1</f>
        <v>46168</v>
      </c>
      <c r="D30" s="46">
        <f>+C30+1</f>
        <v>46169</v>
      </c>
      <c r="E30" s="46">
        <f t="shared" ref="E30" si="58">+D30+1</f>
        <v>46170</v>
      </c>
      <c r="F30" s="46">
        <f t="shared" ref="F30:G30" si="59">+E30+1</f>
        <v>46171</v>
      </c>
      <c r="G30" s="46">
        <f t="shared" si="59"/>
        <v>46172</v>
      </c>
      <c r="H30" s="44">
        <f t="shared" si="53"/>
        <v>46173</v>
      </c>
      <c r="I30" s="11">
        <f>IF(J30="",WEEKNUM(#REF!)-1,WEEKNUM(J30))</f>
        <v>27</v>
      </c>
      <c r="J30" s="46">
        <f>+P28+1</f>
        <v>46202</v>
      </c>
      <c r="K30" s="46">
        <f>+J30+1</f>
        <v>46203</v>
      </c>
      <c r="L30" s="30"/>
      <c r="M30" s="30"/>
      <c r="N30" s="30"/>
      <c r="O30" s="30"/>
      <c r="P30" s="30"/>
      <c r="Q30" s="11">
        <f>IF(R30="",WEEKNUM(Z22)-1,WEEKNUM(R30))</f>
        <v>31</v>
      </c>
      <c r="R30" s="46">
        <f>+X28+1</f>
        <v>46230</v>
      </c>
      <c r="S30" s="46">
        <f>+R30+1</f>
        <v>46231</v>
      </c>
      <c r="T30" s="46">
        <f>+S30+1</f>
        <v>46232</v>
      </c>
      <c r="U30" s="46">
        <f>+T30+1</f>
        <v>46233</v>
      </c>
      <c r="V30" s="46">
        <f t="shared" ref="V30" si="60">+U30+1</f>
        <v>46234</v>
      </c>
      <c r="W30" s="30"/>
      <c r="X30" s="30"/>
      <c r="Y30" s="11">
        <f>IF(Z30="",WEEKNUM(AH21)-1,WEEKNUM(Z30))</f>
        <v>35</v>
      </c>
      <c r="Z30" s="46">
        <f>+AF28+1</f>
        <v>46258</v>
      </c>
      <c r="AA30" s="46">
        <f>+Z30+1</f>
        <v>46259</v>
      </c>
      <c r="AB30" s="46">
        <f>+AA30+1</f>
        <v>46260</v>
      </c>
      <c r="AC30" s="46">
        <f>+AB30+1</f>
        <v>46261</v>
      </c>
      <c r="AD30" s="46">
        <f>+AC30+1</f>
        <v>46262</v>
      </c>
      <c r="AE30" s="46">
        <f t="shared" si="57"/>
        <v>46263</v>
      </c>
      <c r="AF30" s="44">
        <f t="shared" si="57"/>
        <v>46264</v>
      </c>
      <c r="AH30" s="8" t="s">
        <v>29</v>
      </c>
      <c r="AI30" s="25">
        <f>+P35</f>
        <v>160.5</v>
      </c>
      <c r="AJ30" s="22">
        <f t="shared" si="34"/>
        <v>1532.5</v>
      </c>
      <c r="AK30" s="15"/>
      <c r="AL30" s="15"/>
      <c r="AM30" s="15"/>
      <c r="AN30" s="15"/>
      <c r="AO30" s="15"/>
      <c r="AP30" s="15"/>
    </row>
    <row r="31" spans="1:42" s="15" customFormat="1" x14ac:dyDescent="0.2">
      <c r="A31" s="14"/>
      <c r="B31" s="45">
        <f>IF(B30="","",$Z$59)</f>
        <v>7.9999999999999991</v>
      </c>
      <c r="C31" s="45">
        <f>IF(C30="","",$AA$59)</f>
        <v>7.9999999999999991</v>
      </c>
      <c r="D31" s="45">
        <f>IF(D30="","",$AB$59)</f>
        <v>7.9999999999999991</v>
      </c>
      <c r="E31" s="45">
        <f>IF(E30="","",$AC$59)</f>
        <v>7.9999999999999991</v>
      </c>
      <c r="F31" s="45">
        <f>IF(F30="","",$AD$59)</f>
        <v>6.5</v>
      </c>
      <c r="G31" s="45">
        <f>IF(G30="","",$AE$59)</f>
        <v>0</v>
      </c>
      <c r="H31" s="45">
        <f>IF(H30="","",$AF$59)</f>
        <v>0</v>
      </c>
      <c r="I31" s="14"/>
      <c r="J31" s="71">
        <v>6.5</v>
      </c>
      <c r="K31" s="71">
        <v>6.5</v>
      </c>
      <c r="L31" s="30"/>
      <c r="M31" s="30"/>
      <c r="N31" s="30"/>
      <c r="O31" s="30"/>
      <c r="P31" s="30"/>
      <c r="Q31" s="14"/>
      <c r="R31" s="71">
        <v>6.5</v>
      </c>
      <c r="S31" s="71">
        <v>6.5</v>
      </c>
      <c r="T31" s="71">
        <v>6.5</v>
      </c>
      <c r="U31" s="71">
        <v>6.5</v>
      </c>
      <c r="V31" s="71">
        <v>6.5</v>
      </c>
      <c r="W31" s="30"/>
      <c r="X31" s="30"/>
      <c r="Y31" s="14"/>
      <c r="Z31" s="71">
        <v>6.5</v>
      </c>
      <c r="AA31" s="71">
        <v>6.5</v>
      </c>
      <c r="AB31" s="71">
        <v>6.5</v>
      </c>
      <c r="AC31" s="71">
        <v>6.5</v>
      </c>
      <c r="AD31" s="71">
        <v>6.5</v>
      </c>
      <c r="AE31" s="71">
        <f>IF(AE30="","",$AE$59)</f>
        <v>0</v>
      </c>
      <c r="AF31" s="71">
        <f>IF(AF30="","",$AF$59)</f>
        <v>0</v>
      </c>
      <c r="AH31" s="18" t="s">
        <v>30</v>
      </c>
      <c r="AI31" s="25">
        <f>+X35</f>
        <v>154</v>
      </c>
      <c r="AJ31" s="22">
        <f>+AJ30+AI31</f>
        <v>1686.5</v>
      </c>
      <c r="AK31" s="12"/>
      <c r="AL31" s="12"/>
      <c r="AM31" s="12"/>
      <c r="AN31" s="12"/>
      <c r="AO31" s="12"/>
      <c r="AP31" s="12"/>
    </row>
    <row r="32" spans="1:42" s="15" customForma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11">
        <f>IF(Z32="",WEEKNUM(AH23)-1,WEEKNUM(Z32))</f>
        <v>36</v>
      </c>
      <c r="Z32" s="46">
        <f>+AF30+1</f>
        <v>46265</v>
      </c>
      <c r="AA32" s="30"/>
      <c r="AB32" s="30"/>
      <c r="AC32" s="30"/>
      <c r="AD32" s="30"/>
      <c r="AE32" s="30"/>
      <c r="AF32" s="30"/>
      <c r="AH32" s="19"/>
      <c r="AJ32" s="22"/>
    </row>
    <row r="33" spans="1:42" s="15" customForma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14"/>
      <c r="Z33" s="71">
        <v>6.5</v>
      </c>
      <c r="AA33" s="30"/>
      <c r="AB33" s="30"/>
      <c r="AC33" s="30"/>
      <c r="AD33" s="30"/>
      <c r="AE33" s="30"/>
      <c r="AF33" s="30"/>
      <c r="AH33" s="19"/>
      <c r="AJ33" s="22"/>
    </row>
    <row r="34" spans="1:42" s="12" customFormat="1" x14ac:dyDescent="0.2">
      <c r="AH34" s="19" t="s">
        <v>31</v>
      </c>
      <c r="AI34" s="25">
        <f>+AF35</f>
        <v>146.5</v>
      </c>
      <c r="AJ34" s="29">
        <f>+AJ31+AI34</f>
        <v>1833</v>
      </c>
      <c r="AK34" s="15"/>
      <c r="AL34" s="15"/>
      <c r="AM34" s="15"/>
      <c r="AN34" s="15"/>
      <c r="AO34" s="15"/>
      <c r="AP34" s="15"/>
    </row>
    <row r="35" spans="1:42" x14ac:dyDescent="0.2">
      <c r="A35" s="9"/>
      <c r="B35" s="74">
        <f>+F40</f>
        <v>46276</v>
      </c>
      <c r="C35" s="74"/>
      <c r="D35" s="74"/>
      <c r="E35" s="74"/>
      <c r="F35" s="39" t="s">
        <v>2</v>
      </c>
      <c r="G35" s="40"/>
      <c r="H35" s="49">
        <f>SUM(B39:H39,B41:H41,B43:H43,B45:H45,B47:D47)</f>
        <v>159.5</v>
      </c>
      <c r="I35" s="9"/>
      <c r="J35" s="74">
        <f>+K40</f>
        <v>46301</v>
      </c>
      <c r="K35" s="74"/>
      <c r="L35" s="74"/>
      <c r="M35" s="74"/>
      <c r="N35" s="39" t="s">
        <v>2</v>
      </c>
      <c r="O35" s="40"/>
      <c r="P35" s="49">
        <f>SUM(J39:P39,J41:P41,J43:P43,J45:P45,J47:P47)</f>
        <v>160.5</v>
      </c>
      <c r="Q35" s="9"/>
      <c r="R35" s="74">
        <f>+T40</f>
        <v>46330</v>
      </c>
      <c r="S35" s="74"/>
      <c r="T35" s="74"/>
      <c r="U35" s="74"/>
      <c r="V35" s="39" t="s">
        <v>2</v>
      </c>
      <c r="W35" s="40"/>
      <c r="X35" s="49">
        <f>SUM(R39:X39,R41:X41,R43:X43,R45:X45,R47:X47,R49)</f>
        <v>154</v>
      </c>
      <c r="Y35" s="9"/>
      <c r="Z35" s="74">
        <f>+AC40</f>
        <v>46366</v>
      </c>
      <c r="AA35" s="74"/>
      <c r="AB35" s="74"/>
      <c r="AC35" s="74"/>
      <c r="AD35" s="39" t="s">
        <v>2</v>
      </c>
      <c r="AE35" s="40"/>
      <c r="AF35" s="49">
        <f>SUM(Z39:AF39,Z41:AF41,Z43:AF43,Z45:AF45,Z47:AF47)</f>
        <v>146.5</v>
      </c>
      <c r="AH35" s="19"/>
      <c r="AI35" s="15"/>
      <c r="AJ35" s="15"/>
      <c r="AK35" s="15"/>
      <c r="AL35" s="15"/>
    </row>
    <row r="36" spans="1:42" x14ac:dyDescent="0.2">
      <c r="A36" s="9"/>
      <c r="B36" s="74"/>
      <c r="C36" s="74"/>
      <c r="D36" s="74"/>
      <c r="E36" s="74"/>
      <c r="F36" s="39" t="s">
        <v>3</v>
      </c>
      <c r="G36" s="39"/>
      <c r="H36" s="47">
        <f>+H35+AF20</f>
        <v>1372</v>
      </c>
      <c r="I36" s="9"/>
      <c r="J36" s="74"/>
      <c r="K36" s="74"/>
      <c r="L36" s="74"/>
      <c r="M36" s="74"/>
      <c r="N36" s="39" t="s">
        <v>3</v>
      </c>
      <c r="O36" s="39"/>
      <c r="P36" s="47">
        <f>+P35+H36</f>
        <v>1532.5</v>
      </c>
      <c r="Q36" s="9"/>
      <c r="R36" s="74"/>
      <c r="S36" s="74"/>
      <c r="T36" s="74"/>
      <c r="U36" s="74"/>
      <c r="V36" s="39" t="s">
        <v>3</v>
      </c>
      <c r="W36" s="39"/>
      <c r="X36" s="47">
        <f>+X35+P36</f>
        <v>1686.5</v>
      </c>
      <c r="Y36" s="9"/>
      <c r="Z36" s="74"/>
      <c r="AA36" s="74"/>
      <c r="AB36" s="74"/>
      <c r="AC36" s="74"/>
      <c r="AD36" s="39" t="s">
        <v>3</v>
      </c>
      <c r="AE36" s="39"/>
      <c r="AF36" s="41">
        <f>+AF35+X36</f>
        <v>1833</v>
      </c>
      <c r="AH36" s="19"/>
      <c r="AI36" s="15"/>
      <c r="AJ36" s="15"/>
      <c r="AK36" s="15"/>
      <c r="AL36" s="15"/>
      <c r="AM36" s="6"/>
      <c r="AN36" s="6"/>
      <c r="AO36" s="6"/>
    </row>
    <row r="37" spans="1:42" s="6" customFormat="1" x14ac:dyDescent="0.2">
      <c r="A37" s="10" t="s">
        <v>5</v>
      </c>
      <c r="B37" s="42" t="s">
        <v>6</v>
      </c>
      <c r="C37" s="42" t="s">
        <v>7</v>
      </c>
      <c r="D37" s="42" t="s">
        <v>8</v>
      </c>
      <c r="E37" s="42" t="s">
        <v>9</v>
      </c>
      <c r="F37" s="42" t="s">
        <v>10</v>
      </c>
      <c r="G37" s="42" t="s">
        <v>11</v>
      </c>
      <c r="H37" s="42" t="s">
        <v>12</v>
      </c>
      <c r="I37" s="10" t="s">
        <v>5</v>
      </c>
      <c r="J37" s="42" t="s">
        <v>6</v>
      </c>
      <c r="K37" s="42" t="s">
        <v>7</v>
      </c>
      <c r="L37" s="42" t="s">
        <v>8</v>
      </c>
      <c r="M37" s="42" t="s">
        <v>9</v>
      </c>
      <c r="N37" s="42" t="s">
        <v>10</v>
      </c>
      <c r="O37" s="42" t="s">
        <v>11</v>
      </c>
      <c r="P37" s="42" t="s">
        <v>12</v>
      </c>
      <c r="Q37" s="10" t="s">
        <v>5</v>
      </c>
      <c r="R37" s="42" t="s">
        <v>6</v>
      </c>
      <c r="S37" s="42" t="s">
        <v>7</v>
      </c>
      <c r="T37" s="42" t="s">
        <v>8</v>
      </c>
      <c r="U37" s="42" t="s">
        <v>9</v>
      </c>
      <c r="V37" s="42" t="s">
        <v>10</v>
      </c>
      <c r="W37" s="42" t="s">
        <v>11</v>
      </c>
      <c r="X37" s="42" t="s">
        <v>12</v>
      </c>
      <c r="Y37" s="10" t="s">
        <v>5</v>
      </c>
      <c r="Z37" s="42" t="s">
        <v>6</v>
      </c>
      <c r="AA37" s="42" t="s">
        <v>7</v>
      </c>
      <c r="AB37" s="42" t="s">
        <v>8</v>
      </c>
      <c r="AC37" s="42" t="s">
        <v>9</v>
      </c>
      <c r="AD37" s="42" t="s">
        <v>10</v>
      </c>
      <c r="AE37" s="42" t="s">
        <v>11</v>
      </c>
      <c r="AF37" s="42" t="s">
        <v>12</v>
      </c>
      <c r="AH37" s="19"/>
      <c r="AI37" s="15"/>
      <c r="AJ37" s="15"/>
      <c r="AK37" s="15"/>
      <c r="AL37" s="15"/>
      <c r="AM37" s="12"/>
      <c r="AN37" s="12"/>
      <c r="AO37" s="12"/>
      <c r="AP37" s="2"/>
    </row>
    <row r="38" spans="1:42" s="12" customFormat="1" x14ac:dyDescent="0.2">
      <c r="A38" s="11">
        <f>IF(B38="",WEEKNUM(B40)-1,WEEKNUM(B38))</f>
        <v>36</v>
      </c>
      <c r="B38" s="43"/>
      <c r="C38" s="46">
        <f>+Z32+1</f>
        <v>46266</v>
      </c>
      <c r="D38" s="46">
        <f t="shared" ref="D38:H38" si="61">+C38+1</f>
        <v>46267</v>
      </c>
      <c r="E38" s="46">
        <f t="shared" si="61"/>
        <v>46268</v>
      </c>
      <c r="F38" s="46">
        <f t="shared" si="61"/>
        <v>46269</v>
      </c>
      <c r="G38" s="46">
        <f t="shared" si="61"/>
        <v>46270</v>
      </c>
      <c r="H38" s="44">
        <f t="shared" si="61"/>
        <v>46271</v>
      </c>
      <c r="I38" s="11">
        <f>IF(J38="",WEEKNUM(J40)-1,WEEKNUM(J38))</f>
        <v>40</v>
      </c>
      <c r="J38" s="43"/>
      <c r="K38" s="43"/>
      <c r="L38" s="43"/>
      <c r="M38" s="46">
        <f>+D46+1</f>
        <v>46296</v>
      </c>
      <c r="N38" s="46">
        <f t="shared" ref="N38:P38" si="62">+M38+1</f>
        <v>46297</v>
      </c>
      <c r="O38" s="46">
        <f t="shared" si="62"/>
        <v>46298</v>
      </c>
      <c r="P38" s="44">
        <f t="shared" si="62"/>
        <v>46299</v>
      </c>
      <c r="Q38" s="11">
        <f>IF(R38="",WEEKNUM(R40)-1,WEEKNUM(R38))</f>
        <v>44</v>
      </c>
      <c r="R38" s="43"/>
      <c r="S38" s="43"/>
      <c r="T38" s="43"/>
      <c r="U38" s="43"/>
      <c r="V38" s="43"/>
      <c r="W38" s="43"/>
      <c r="X38" s="44">
        <f>+O46+1</f>
        <v>46327</v>
      </c>
      <c r="Y38" s="11">
        <f>IF(Z38="",WEEKNUM(Z40)-1,WEEKNUM(Z38))</f>
        <v>49</v>
      </c>
      <c r="Z38" s="43"/>
      <c r="AA38" s="46">
        <f>+R48+1</f>
        <v>46357</v>
      </c>
      <c r="AB38" s="46">
        <f t="shared" ref="AB38:AF40" si="63">+AA38+1</f>
        <v>46358</v>
      </c>
      <c r="AC38" s="44">
        <f t="shared" ref="AC38:AF38" si="64">+AB38+1</f>
        <v>46359</v>
      </c>
      <c r="AD38" s="46">
        <f t="shared" si="64"/>
        <v>46360</v>
      </c>
      <c r="AE38" s="46">
        <f t="shared" si="63"/>
        <v>46361</v>
      </c>
      <c r="AF38" s="44">
        <f t="shared" si="64"/>
        <v>46362</v>
      </c>
      <c r="AH38" s="19"/>
      <c r="AI38" s="15"/>
      <c r="AJ38" s="15"/>
      <c r="AK38" s="15"/>
      <c r="AL38" s="15"/>
      <c r="AM38" s="15"/>
      <c r="AN38" s="15"/>
      <c r="AO38" s="15"/>
      <c r="AP38" s="6"/>
    </row>
    <row r="39" spans="1:42" s="15" customFormat="1" x14ac:dyDescent="0.2">
      <c r="A39" s="14"/>
      <c r="B39" s="45" t="str">
        <f>IF(B38="","",$Z$59)</f>
        <v/>
      </c>
      <c r="C39" s="71">
        <v>6.5</v>
      </c>
      <c r="D39" s="71">
        <v>6.5</v>
      </c>
      <c r="E39" s="71">
        <v>6.5</v>
      </c>
      <c r="F39" s="71">
        <v>6.5</v>
      </c>
      <c r="G39" s="71">
        <f>IF(G38="","",$AE$59)</f>
        <v>0</v>
      </c>
      <c r="H39" s="45">
        <f>IF(H38="","",$AF$59)</f>
        <v>0</v>
      </c>
      <c r="I39" s="14"/>
      <c r="J39" s="45" t="str">
        <f>IF(J38="","",$Z$59)</f>
        <v/>
      </c>
      <c r="K39" s="45" t="str">
        <f>IF(K38="","",$Z$59)</f>
        <v/>
      </c>
      <c r="L39" s="45" t="str">
        <f>IF(L38="","",$Z$59)</f>
        <v/>
      </c>
      <c r="M39" s="45">
        <f>IF(M38="","",$AC$59)</f>
        <v>7.9999999999999991</v>
      </c>
      <c r="N39" s="45">
        <f>IF(N38="","",$AD$59)</f>
        <v>6.5</v>
      </c>
      <c r="O39" s="45">
        <f>IF(O38="","",$AE$59)</f>
        <v>0</v>
      </c>
      <c r="P39" s="45">
        <f>IF(P38="","",$AF$59)</f>
        <v>0</v>
      </c>
      <c r="Q39" s="14"/>
      <c r="R39" s="45" t="str">
        <f>IF(R38="","",$Z$59)</f>
        <v/>
      </c>
      <c r="S39" s="45" t="str">
        <f>IF(S38="","",$AA$59)</f>
        <v/>
      </c>
      <c r="T39" s="45" t="str">
        <f>IF(T38="","",$AB$59)</f>
        <v/>
      </c>
      <c r="U39" s="45" t="str">
        <f>IF(U38="","",$AC$59)</f>
        <v/>
      </c>
      <c r="V39" s="45" t="str">
        <f>IF(V38="","",$AC$59)</f>
        <v/>
      </c>
      <c r="W39" s="45" t="str">
        <f>IF(W38="","",$AC$59)</f>
        <v/>
      </c>
      <c r="X39" s="45">
        <f>IF(X38="","",$AF$59)</f>
        <v>0</v>
      </c>
      <c r="Y39" s="14"/>
      <c r="Z39" s="45" t="str">
        <f>IF(Z38="","",$Z$59)</f>
        <v/>
      </c>
      <c r="AA39" s="45">
        <f>IF(AA38="","",$AA$59)</f>
        <v>7.9999999999999991</v>
      </c>
      <c r="AB39" s="71">
        <v>6.5</v>
      </c>
      <c r="AC39" s="53" t="s">
        <v>14</v>
      </c>
      <c r="AD39" s="45">
        <f>IF(AD38="","",$AD$59)</f>
        <v>6.5</v>
      </c>
      <c r="AE39" s="45">
        <f>IF(AE38="","",$AE$59)</f>
        <v>0</v>
      </c>
      <c r="AF39" s="45">
        <f>IF(AF38="","",$AF$59)</f>
        <v>0</v>
      </c>
      <c r="AH39" s="63"/>
      <c r="AM39" s="12"/>
      <c r="AN39" s="12"/>
      <c r="AO39" s="12"/>
      <c r="AP39" s="12"/>
    </row>
    <row r="40" spans="1:42" s="12" customFormat="1" x14ac:dyDescent="0.2">
      <c r="A40" s="11">
        <f>IF(B40="",WEEKNUM(B42)-1,WEEKNUM(B40))</f>
        <v>37</v>
      </c>
      <c r="B40" s="46">
        <f>+H38+1</f>
        <v>46272</v>
      </c>
      <c r="C40" s="46">
        <f t="shared" ref="C40:H40" si="65">+B40+1</f>
        <v>46273</v>
      </c>
      <c r="D40" s="46">
        <f t="shared" si="65"/>
        <v>46274</v>
      </c>
      <c r="E40" s="46">
        <f t="shared" si="65"/>
        <v>46275</v>
      </c>
      <c r="F40" s="46">
        <f t="shared" si="65"/>
        <v>46276</v>
      </c>
      <c r="G40" s="46">
        <f t="shared" si="65"/>
        <v>46277</v>
      </c>
      <c r="H40" s="44">
        <f t="shared" si="65"/>
        <v>46278</v>
      </c>
      <c r="I40" s="11">
        <f>IF(J40="",WEEKNUM(J42)-1,WEEKNUM(J40))</f>
        <v>41</v>
      </c>
      <c r="J40" s="46">
        <f>+P38+1</f>
        <v>46300</v>
      </c>
      <c r="K40" s="46">
        <f t="shared" ref="K40:P40" si="66">+J40+1</f>
        <v>46301</v>
      </c>
      <c r="L40" s="46">
        <f t="shared" si="66"/>
        <v>46302</v>
      </c>
      <c r="M40" s="46">
        <f t="shared" si="66"/>
        <v>46303</v>
      </c>
      <c r="N40" s="46">
        <f t="shared" si="66"/>
        <v>46304</v>
      </c>
      <c r="O40" s="46">
        <f t="shared" si="66"/>
        <v>46305</v>
      </c>
      <c r="P40" s="44">
        <f t="shared" si="66"/>
        <v>46306</v>
      </c>
      <c r="Q40" s="11">
        <f>IF(R40="",WEEKNUM(R42)-1,WEEKNUM(R40))</f>
        <v>45</v>
      </c>
      <c r="R40" s="44">
        <f>+X38+1</f>
        <v>46328</v>
      </c>
      <c r="S40" s="46">
        <f t="shared" ref="S40:X40" si="67">+R40+1</f>
        <v>46329</v>
      </c>
      <c r="T40" s="46">
        <f t="shared" si="67"/>
        <v>46330</v>
      </c>
      <c r="U40" s="46">
        <f t="shared" si="67"/>
        <v>46331</v>
      </c>
      <c r="V40" s="46">
        <f t="shared" si="67"/>
        <v>46332</v>
      </c>
      <c r="W40" s="46">
        <f t="shared" si="67"/>
        <v>46333</v>
      </c>
      <c r="X40" s="44">
        <f t="shared" si="67"/>
        <v>46334</v>
      </c>
      <c r="Y40" s="11">
        <f>IF(Z40="",WEEKNUM(Z42)-1,WEEKNUM(Z40))</f>
        <v>50</v>
      </c>
      <c r="Z40" s="46">
        <f>+AF38+1</f>
        <v>46363</v>
      </c>
      <c r="AA40" s="44">
        <f>+Z40+1</f>
        <v>46364</v>
      </c>
      <c r="AB40" s="46">
        <f t="shared" si="63"/>
        <v>46365</v>
      </c>
      <c r="AC40" s="46">
        <f t="shared" si="63"/>
        <v>46366</v>
      </c>
      <c r="AD40" s="46">
        <f t="shared" si="63"/>
        <v>46367</v>
      </c>
      <c r="AE40" s="46">
        <f t="shared" si="63"/>
        <v>46368</v>
      </c>
      <c r="AF40" s="44">
        <f t="shared" si="63"/>
        <v>46369</v>
      </c>
      <c r="AH40" s="19"/>
      <c r="AI40" s="15"/>
      <c r="AJ40" s="15"/>
      <c r="AK40" s="15"/>
      <c r="AL40" s="15"/>
      <c r="AM40" s="15"/>
      <c r="AN40" s="15"/>
      <c r="AO40" s="15"/>
      <c r="AP40" s="15"/>
    </row>
    <row r="41" spans="1:42" s="15" customFormat="1" x14ac:dyDescent="0.2">
      <c r="A41" s="14"/>
      <c r="B41" s="71">
        <v>6.5</v>
      </c>
      <c r="C41" s="71">
        <v>6.5</v>
      </c>
      <c r="D41" s="71">
        <v>6.5</v>
      </c>
      <c r="E41" s="71">
        <v>6.5</v>
      </c>
      <c r="F41" s="71">
        <v>6.5</v>
      </c>
      <c r="G41" s="71">
        <f>IF(G40="","",$AE$59)</f>
        <v>0</v>
      </c>
      <c r="H41" s="71">
        <f>IF(H40="","",$AF$59)</f>
        <v>0</v>
      </c>
      <c r="I41" s="14"/>
      <c r="J41" s="45">
        <f>IF(J40="","",$Z$59)</f>
        <v>7.9999999999999991</v>
      </c>
      <c r="K41" s="45">
        <f>IF(K40="","",$AA$59)</f>
        <v>7.9999999999999991</v>
      </c>
      <c r="L41" s="45">
        <f>IF(L40="","",$AB$59)</f>
        <v>7.9999999999999991</v>
      </c>
      <c r="M41" s="45">
        <f>IF(M40="","",$AC$59)</f>
        <v>7.9999999999999991</v>
      </c>
      <c r="N41" s="45">
        <f>IF(N40="","",$AD$59)</f>
        <v>6.5</v>
      </c>
      <c r="O41" s="45">
        <f>IF(O40="","",$AE$59)</f>
        <v>0</v>
      </c>
      <c r="P41" s="45">
        <f>IF(P40="","",$AF$59)</f>
        <v>0</v>
      </c>
      <c r="Q41" s="14"/>
      <c r="R41" s="53" t="s">
        <v>14</v>
      </c>
      <c r="S41" s="45">
        <f>IF(S40="","",$AA$59)</f>
        <v>7.9999999999999991</v>
      </c>
      <c r="T41" s="45">
        <f>IF(T40="","",$AB$59)</f>
        <v>7.9999999999999991</v>
      </c>
      <c r="U41" s="45">
        <f>IF(U40="","",$AC$59)</f>
        <v>7.9999999999999991</v>
      </c>
      <c r="V41" s="45">
        <f>IF(V40="","",$AD$59)</f>
        <v>6.5</v>
      </c>
      <c r="W41" s="45">
        <f>IF(W40="","",$AE$59)</f>
        <v>0</v>
      </c>
      <c r="X41" s="45">
        <f>IF(X40="","",$AF$59)</f>
        <v>0</v>
      </c>
      <c r="Y41" s="14"/>
      <c r="Z41" s="71">
        <v>6.5</v>
      </c>
      <c r="AA41" s="53" t="s">
        <v>14</v>
      </c>
      <c r="AB41" s="45">
        <f>IF(AB40="","",$AB$59)</f>
        <v>7.9999999999999991</v>
      </c>
      <c r="AC41" s="45">
        <f>IF(AC40="","",$AC$59)</f>
        <v>7.9999999999999991</v>
      </c>
      <c r="AD41" s="45">
        <f>IF(AD40="","",$AD$59)</f>
        <v>6.5</v>
      </c>
      <c r="AE41" s="45">
        <f>IF(AE40="","",$AE$59)</f>
        <v>0</v>
      </c>
      <c r="AF41" s="45">
        <f>IF(AF40="","",$AF$59)</f>
        <v>0</v>
      </c>
      <c r="AH41" s="8"/>
      <c r="AI41" s="6"/>
      <c r="AJ41" s="6"/>
      <c r="AK41" s="6"/>
      <c r="AL41" s="12"/>
      <c r="AM41" s="12"/>
      <c r="AN41" s="12"/>
      <c r="AO41" s="12"/>
      <c r="AP41" s="12"/>
    </row>
    <row r="42" spans="1:42" s="12" customFormat="1" x14ac:dyDescent="0.2">
      <c r="A42" s="11">
        <f>IF(B42="",WEEKNUM(B44)-1,WEEKNUM(B42))</f>
        <v>38</v>
      </c>
      <c r="B42" s="46">
        <f>+H40+1</f>
        <v>46279</v>
      </c>
      <c r="C42" s="46">
        <f t="shared" ref="C42:H42" si="68">+B42+1</f>
        <v>46280</v>
      </c>
      <c r="D42" s="46">
        <f t="shared" si="68"/>
        <v>46281</v>
      </c>
      <c r="E42" s="46">
        <f t="shared" si="68"/>
        <v>46282</v>
      </c>
      <c r="F42" s="46">
        <f t="shared" si="68"/>
        <v>46283</v>
      </c>
      <c r="G42" s="46">
        <f t="shared" si="68"/>
        <v>46284</v>
      </c>
      <c r="H42" s="44">
        <f t="shared" si="68"/>
        <v>46285</v>
      </c>
      <c r="I42" s="11">
        <f>IF(J42="",WEEKNUM(J44)-1,WEEKNUM(J42))</f>
        <v>42</v>
      </c>
      <c r="J42" s="44">
        <f>+P40+1</f>
        <v>46307</v>
      </c>
      <c r="K42" s="46">
        <f t="shared" ref="K42:P42" si="69">+J42+1</f>
        <v>46308</v>
      </c>
      <c r="L42" s="46">
        <f t="shared" si="69"/>
        <v>46309</v>
      </c>
      <c r="M42" s="46">
        <f t="shared" si="69"/>
        <v>46310</v>
      </c>
      <c r="N42" s="46">
        <f t="shared" si="69"/>
        <v>46311</v>
      </c>
      <c r="O42" s="46">
        <f t="shared" si="69"/>
        <v>46312</v>
      </c>
      <c r="P42" s="44">
        <f t="shared" si="69"/>
        <v>46313</v>
      </c>
      <c r="Q42" s="11">
        <f>IF(R42="",WEEKNUM(R44)-1,WEEKNUM(R42))</f>
        <v>46</v>
      </c>
      <c r="R42" s="46">
        <f>+X40+1</f>
        <v>46335</v>
      </c>
      <c r="S42" s="46">
        <f t="shared" ref="S42:X42" si="70">+R42+1</f>
        <v>46336</v>
      </c>
      <c r="T42" s="46">
        <f t="shared" si="70"/>
        <v>46337</v>
      </c>
      <c r="U42" s="46">
        <f t="shared" si="70"/>
        <v>46338</v>
      </c>
      <c r="V42" s="46">
        <f t="shared" si="70"/>
        <v>46339</v>
      </c>
      <c r="W42" s="46">
        <f t="shared" si="70"/>
        <v>46340</v>
      </c>
      <c r="X42" s="44">
        <f t="shared" si="70"/>
        <v>46341</v>
      </c>
      <c r="Y42" s="11">
        <f>IF(Z42="",WEEKNUM(Z44)-1,WEEKNUM(Z42))</f>
        <v>51</v>
      </c>
      <c r="Z42" s="46">
        <f>+AF40+1</f>
        <v>46370</v>
      </c>
      <c r="AA42" s="46">
        <f t="shared" ref="AA42:AF42" si="71">+Z42+1</f>
        <v>46371</v>
      </c>
      <c r="AB42" s="46">
        <f t="shared" si="71"/>
        <v>46372</v>
      </c>
      <c r="AC42" s="46">
        <f t="shared" si="71"/>
        <v>46373</v>
      </c>
      <c r="AD42" s="46">
        <f t="shared" si="71"/>
        <v>46374</v>
      </c>
      <c r="AE42" s="46">
        <f t="shared" si="71"/>
        <v>46375</v>
      </c>
      <c r="AF42" s="44">
        <f t="shared" si="71"/>
        <v>46376</v>
      </c>
      <c r="AH42" s="8"/>
      <c r="AI42" s="2"/>
      <c r="AJ42" s="2"/>
      <c r="AK42" s="2"/>
      <c r="AL42" s="15"/>
      <c r="AM42" s="15"/>
      <c r="AN42" s="15"/>
      <c r="AO42" s="15"/>
      <c r="AP42" s="15"/>
    </row>
    <row r="43" spans="1:42" s="15" customFormat="1" x14ac:dyDescent="0.2">
      <c r="A43" s="14"/>
      <c r="B43" s="45">
        <f>IF(B42="","",$Z$59)</f>
        <v>7.9999999999999991</v>
      </c>
      <c r="C43" s="45">
        <f>IF(C42="","",$AA$59)</f>
        <v>7.9999999999999991</v>
      </c>
      <c r="D43" s="45">
        <f>IF(D42="","",$AB$59)</f>
        <v>7.9999999999999991</v>
      </c>
      <c r="E43" s="45">
        <f>IF(E42="","",$AC$59)</f>
        <v>7.9999999999999991</v>
      </c>
      <c r="F43" s="45">
        <f>IF(F42="","",$AD$59)</f>
        <v>6.5</v>
      </c>
      <c r="G43" s="45">
        <f>IF(G42="","",$AE$59)</f>
        <v>0</v>
      </c>
      <c r="H43" s="45">
        <f>IF(H42="","",$AF$59)</f>
        <v>0</v>
      </c>
      <c r="I43" s="14"/>
      <c r="J43" s="53" t="s">
        <v>14</v>
      </c>
      <c r="K43" s="45">
        <f>IF(K42="","",$AA$59)</f>
        <v>7.9999999999999991</v>
      </c>
      <c r="L43" s="45">
        <f>IF(L42="","",$AB$59)</f>
        <v>7.9999999999999991</v>
      </c>
      <c r="M43" s="45">
        <f>IF(M42="","",$AC$59)</f>
        <v>7.9999999999999991</v>
      </c>
      <c r="N43" s="45">
        <f>IF(N42="","",$AD$59)</f>
        <v>6.5</v>
      </c>
      <c r="O43" s="45">
        <f>IF(O42="","",$AE$59)</f>
        <v>0</v>
      </c>
      <c r="P43" s="45">
        <f>IF(P42="","",$AF$59)</f>
        <v>0</v>
      </c>
      <c r="Q43" s="14"/>
      <c r="R43" s="45">
        <f>IF(R42="","",$Z$59)</f>
        <v>7.9999999999999991</v>
      </c>
      <c r="S43" s="45">
        <f>IF(S42="","",$AA$59)</f>
        <v>7.9999999999999991</v>
      </c>
      <c r="T43" s="45">
        <f>IF(T42="","",$AB$59)</f>
        <v>7.9999999999999991</v>
      </c>
      <c r="U43" s="45">
        <f>IF(U42="","",$AC$59)</f>
        <v>7.9999999999999991</v>
      </c>
      <c r="V43" s="45">
        <f>IF(V42="","",$AD$59)</f>
        <v>6.5</v>
      </c>
      <c r="W43" s="45">
        <f>IF(W42="","",$AE$59)</f>
        <v>0</v>
      </c>
      <c r="X43" s="45">
        <f>IF(X42="","",$AF$59)</f>
        <v>0</v>
      </c>
      <c r="Y43" s="14"/>
      <c r="Z43" s="45">
        <f>IF(Z42="","",$Z$59)</f>
        <v>7.9999999999999991</v>
      </c>
      <c r="AA43" s="45">
        <f>IF(AA42="","",$AA$59)</f>
        <v>7.9999999999999991</v>
      </c>
      <c r="AB43" s="45">
        <f>IF(AB42="","",$AB$59)</f>
        <v>7.9999999999999991</v>
      </c>
      <c r="AC43" s="45">
        <f>IF(AC42="","",$AC$59)</f>
        <v>7.9999999999999991</v>
      </c>
      <c r="AD43" s="45">
        <f>IF(AD42="","",$AD$59)</f>
        <v>6.5</v>
      </c>
      <c r="AE43" s="45">
        <f>IF(AE42="","",$AE$59)</f>
        <v>0</v>
      </c>
      <c r="AF43" s="45">
        <f>IF(AF42="","",$AF$59)</f>
        <v>0</v>
      </c>
      <c r="AH43" s="8"/>
      <c r="AI43" s="6"/>
      <c r="AJ43" s="6"/>
      <c r="AK43" s="6"/>
      <c r="AL43" s="12"/>
      <c r="AM43" s="12"/>
      <c r="AN43" s="12"/>
      <c r="AO43" s="12"/>
      <c r="AP43" s="12"/>
    </row>
    <row r="44" spans="1:42" s="12" customFormat="1" x14ac:dyDescent="0.2">
      <c r="A44" s="11">
        <f>IF(B44="",WEEKNUM(B46)-1,WEEKNUM(B44))</f>
        <v>39</v>
      </c>
      <c r="B44" s="46">
        <f>+H42+1</f>
        <v>46286</v>
      </c>
      <c r="C44" s="46">
        <f t="shared" ref="C44:H46" si="72">+B44+1</f>
        <v>46287</v>
      </c>
      <c r="D44" s="46">
        <f t="shared" si="72"/>
        <v>46288</v>
      </c>
      <c r="E44" s="46">
        <f t="shared" si="72"/>
        <v>46289</v>
      </c>
      <c r="F44" s="46">
        <f t="shared" si="72"/>
        <v>46290</v>
      </c>
      <c r="G44" s="46">
        <f t="shared" si="72"/>
        <v>46291</v>
      </c>
      <c r="H44" s="44">
        <f t="shared" si="72"/>
        <v>46292</v>
      </c>
      <c r="I44" s="11">
        <f>IF(J44="",WEEKNUM(R38)-1,WEEKNUM(J44))</f>
        <v>43</v>
      </c>
      <c r="J44" s="46">
        <f>+P42+1</f>
        <v>46314</v>
      </c>
      <c r="K44" s="46">
        <f t="shared" ref="K44:P46" si="73">+J44+1</f>
        <v>46315</v>
      </c>
      <c r="L44" s="46">
        <f t="shared" si="73"/>
        <v>46316</v>
      </c>
      <c r="M44" s="46">
        <f t="shared" si="73"/>
        <v>46317</v>
      </c>
      <c r="N44" s="46">
        <f t="shared" si="73"/>
        <v>46318</v>
      </c>
      <c r="O44" s="46">
        <f t="shared" si="73"/>
        <v>46319</v>
      </c>
      <c r="P44" s="44">
        <f t="shared" si="73"/>
        <v>46320</v>
      </c>
      <c r="Q44" s="11">
        <f>IF(R44="",WEEKNUM(R46)-1,WEEKNUM(R44))</f>
        <v>47</v>
      </c>
      <c r="R44" s="46">
        <f>+X42+1</f>
        <v>46342</v>
      </c>
      <c r="S44" s="46">
        <f t="shared" ref="S44:X46" si="74">+R44+1</f>
        <v>46343</v>
      </c>
      <c r="T44" s="46">
        <f t="shared" si="74"/>
        <v>46344</v>
      </c>
      <c r="U44" s="46">
        <f t="shared" si="74"/>
        <v>46345</v>
      </c>
      <c r="V44" s="46">
        <f t="shared" si="74"/>
        <v>46346</v>
      </c>
      <c r="W44" s="46">
        <f t="shared" si="74"/>
        <v>46347</v>
      </c>
      <c r="X44" s="44">
        <f t="shared" si="74"/>
        <v>46348</v>
      </c>
      <c r="Y44" s="11">
        <f>IF(Z44="",WEEKNUM(Z46)-1,WEEKNUM(Z44))</f>
        <v>52</v>
      </c>
      <c r="Z44" s="46">
        <f>+AF42+1</f>
        <v>46377</v>
      </c>
      <c r="AA44" s="46">
        <f t="shared" ref="AA44:AF44" si="75">+Z44+1</f>
        <v>46378</v>
      </c>
      <c r="AB44" s="46">
        <f t="shared" si="75"/>
        <v>46379</v>
      </c>
      <c r="AC44" s="46">
        <f t="shared" si="75"/>
        <v>46380</v>
      </c>
      <c r="AD44" s="44">
        <f t="shared" si="75"/>
        <v>46381</v>
      </c>
      <c r="AE44" s="46">
        <f t="shared" si="75"/>
        <v>46382</v>
      </c>
      <c r="AF44" s="44">
        <f t="shared" si="75"/>
        <v>46383</v>
      </c>
      <c r="AH44" s="8"/>
      <c r="AI44" s="2"/>
      <c r="AJ44" s="2"/>
      <c r="AK44" s="2"/>
      <c r="AL44" s="15"/>
      <c r="AM44" s="15"/>
      <c r="AN44" s="15"/>
      <c r="AO44" s="15"/>
      <c r="AP44" s="15"/>
    </row>
    <row r="45" spans="1:42" s="15" customFormat="1" x14ac:dyDescent="0.2">
      <c r="A45" s="14"/>
      <c r="B45" s="45">
        <f>IF(B44="","",$Z$59)</f>
        <v>7.9999999999999991</v>
      </c>
      <c r="C45" s="45">
        <f>IF(C44="","",$AA$59)</f>
        <v>7.9999999999999991</v>
      </c>
      <c r="D45" s="45">
        <f>IF(D44="","",$AB$59)</f>
        <v>7.9999999999999991</v>
      </c>
      <c r="E45" s="45">
        <f>IF(E44="","",$AC$59)</f>
        <v>7.9999999999999991</v>
      </c>
      <c r="F45" s="45">
        <f>IF(F44="","",$AD$59)</f>
        <v>6.5</v>
      </c>
      <c r="G45" s="45">
        <f>IF(G44="","",$AE$59)</f>
        <v>0</v>
      </c>
      <c r="H45" s="45">
        <f>IF(H44="","",$AF$59)</f>
        <v>0</v>
      </c>
      <c r="I45" s="14"/>
      <c r="J45" s="45">
        <f>IF(J44="","",$Z$59)</f>
        <v>7.9999999999999991</v>
      </c>
      <c r="K45" s="45">
        <f>IF(K44="","",$AA$59)</f>
        <v>7.9999999999999991</v>
      </c>
      <c r="L45" s="45">
        <f>IF(L44="","",$AB$59)</f>
        <v>7.9999999999999991</v>
      </c>
      <c r="M45" s="45">
        <f>IF(M44="","",$AC$59)</f>
        <v>7.9999999999999991</v>
      </c>
      <c r="N45" s="45">
        <f>IF(N44="","",$AD$59)</f>
        <v>6.5</v>
      </c>
      <c r="O45" s="45">
        <f>IF(O44="","",$AE$59)</f>
        <v>0</v>
      </c>
      <c r="P45" s="45">
        <f>IF(P44="","",$AF$59)</f>
        <v>0</v>
      </c>
      <c r="Q45" s="14"/>
      <c r="R45" s="45">
        <f>IF(R44="","",$Z$59)</f>
        <v>7.9999999999999991</v>
      </c>
      <c r="S45" s="45">
        <f>IF(S44="","",$AA$59)</f>
        <v>7.9999999999999991</v>
      </c>
      <c r="T45" s="45">
        <f>IF(T44="","",$AB$59)</f>
        <v>7.9999999999999991</v>
      </c>
      <c r="U45" s="45">
        <f>IF(U44="","",$AC$59)</f>
        <v>7.9999999999999991</v>
      </c>
      <c r="V45" s="45">
        <f>IF(V44="","",$AD$59)</f>
        <v>6.5</v>
      </c>
      <c r="W45" s="45">
        <f>IF(W44="","",$AE$59)</f>
        <v>0</v>
      </c>
      <c r="X45" s="45">
        <f>IF(X44="","",$AF$59)</f>
        <v>0</v>
      </c>
      <c r="Y45" s="14"/>
      <c r="Z45" s="45">
        <f>IF(Z44="","",$Z$59)</f>
        <v>7.9999999999999991</v>
      </c>
      <c r="AA45" s="45">
        <f>IF(AA44="","",$AA$59)</f>
        <v>7.9999999999999991</v>
      </c>
      <c r="AB45" s="45">
        <f>IF(AB44="","",$AB$59)</f>
        <v>7.9999999999999991</v>
      </c>
      <c r="AC45" s="45">
        <f>IF(AC44="","",$AC$59)</f>
        <v>7.9999999999999991</v>
      </c>
      <c r="AD45" s="53" t="s">
        <v>14</v>
      </c>
      <c r="AE45" s="45">
        <f>IF(AE44="","",$AE$59)</f>
        <v>0</v>
      </c>
      <c r="AF45" s="45">
        <f>IF(AF44="","",$AF$59)</f>
        <v>0</v>
      </c>
      <c r="AH45" s="8"/>
      <c r="AI45" s="6"/>
      <c r="AJ45" s="6"/>
      <c r="AK45" s="6"/>
      <c r="AL45" s="12"/>
      <c r="AM45" s="12"/>
      <c r="AN45" s="12"/>
      <c r="AO45" s="12"/>
      <c r="AP45" s="12"/>
    </row>
    <row r="46" spans="1:42" s="12" customFormat="1" x14ac:dyDescent="0.2">
      <c r="A46" s="11">
        <f>IF(B46="",WEEKNUM(#REF!)-1,WEEKNUM(B46))</f>
        <v>40</v>
      </c>
      <c r="B46" s="46">
        <f>+H44+1</f>
        <v>46293</v>
      </c>
      <c r="C46" s="46">
        <f>+B46+1</f>
        <v>46294</v>
      </c>
      <c r="D46" s="46">
        <f t="shared" si="72"/>
        <v>46295</v>
      </c>
      <c r="E46" s="30"/>
      <c r="F46" s="30"/>
      <c r="G46" s="30"/>
      <c r="H46" s="30"/>
      <c r="I46" s="11">
        <f>IF(J46="",WEEKNUM(R40)-1,WEEKNUM(J46))</f>
        <v>44</v>
      </c>
      <c r="J46" s="46">
        <f>+P44+1</f>
        <v>46321</v>
      </c>
      <c r="K46" s="46">
        <f t="shared" si="73"/>
        <v>46322</v>
      </c>
      <c r="L46" s="46">
        <f t="shared" si="73"/>
        <v>46323</v>
      </c>
      <c r="M46" s="46">
        <f t="shared" si="73"/>
        <v>46324</v>
      </c>
      <c r="N46" s="46">
        <f t="shared" si="73"/>
        <v>46325</v>
      </c>
      <c r="O46" s="46">
        <f t="shared" si="73"/>
        <v>46326</v>
      </c>
      <c r="P46" s="30"/>
      <c r="Q46" s="11">
        <f>IF(R46="",WEEKNUM(Z38)-1,WEEKNUM(R46))</f>
        <v>48</v>
      </c>
      <c r="R46" s="46">
        <f>+X44+1</f>
        <v>46349</v>
      </c>
      <c r="S46" s="46">
        <f>+R46+1</f>
        <v>46350</v>
      </c>
      <c r="T46" s="46">
        <f>+S46+1</f>
        <v>46351</v>
      </c>
      <c r="U46" s="46">
        <f t="shared" si="74"/>
        <v>46352</v>
      </c>
      <c r="V46" s="46">
        <f t="shared" si="74"/>
        <v>46353</v>
      </c>
      <c r="W46" s="46">
        <f t="shared" si="74"/>
        <v>46354</v>
      </c>
      <c r="X46" s="44">
        <f t="shared" si="74"/>
        <v>46355</v>
      </c>
      <c r="Y46" s="11">
        <f>IF(Z46="",WEEKNUM(AH37)-1,WEEKNUM(Z46))</f>
        <v>53</v>
      </c>
      <c r="Z46" s="46">
        <f>+AF44+1</f>
        <v>46384</v>
      </c>
      <c r="AA46" s="46">
        <f t="shared" ref="AA46:AC46" si="76">+Z46+1</f>
        <v>46385</v>
      </c>
      <c r="AB46" s="46">
        <f t="shared" si="76"/>
        <v>46386</v>
      </c>
      <c r="AC46" s="46">
        <f t="shared" si="76"/>
        <v>46387</v>
      </c>
      <c r="AD46" s="30"/>
      <c r="AE46" s="30"/>
      <c r="AF46" s="30"/>
      <c r="AG46" s="28"/>
      <c r="AH46" s="8"/>
      <c r="AI46" s="2"/>
      <c r="AJ46" s="2"/>
      <c r="AK46" s="2"/>
      <c r="AL46" s="15"/>
      <c r="AM46" s="15"/>
      <c r="AN46" s="15"/>
      <c r="AO46" s="15"/>
      <c r="AP46" s="15"/>
    </row>
    <row r="47" spans="1:42" s="15" customFormat="1" x14ac:dyDescent="0.2">
      <c r="A47" s="11"/>
      <c r="B47" s="45">
        <f>IF(B46="","",$Z$59)</f>
        <v>7.9999999999999991</v>
      </c>
      <c r="C47" s="45">
        <f>IF(C46="","",$AA$59)</f>
        <v>7.9999999999999991</v>
      </c>
      <c r="D47" s="45">
        <f>IF(D46="","",$AB$59)</f>
        <v>7.9999999999999991</v>
      </c>
      <c r="E47" s="30" t="str">
        <f t="shared" ref="E47:H47" si="77">IF(E46="","",$AF$59)</f>
        <v/>
      </c>
      <c r="F47" s="30" t="str">
        <f t="shared" si="77"/>
        <v/>
      </c>
      <c r="G47" s="30" t="str">
        <f t="shared" si="77"/>
        <v/>
      </c>
      <c r="H47" s="30" t="str">
        <f t="shared" si="77"/>
        <v/>
      </c>
      <c r="I47" s="14"/>
      <c r="J47" s="45">
        <f>IF(J46="","",$Z$59)</f>
        <v>7.9999999999999991</v>
      </c>
      <c r="K47" s="45">
        <f>IF(K46="","",$AA$59)</f>
        <v>7.9999999999999991</v>
      </c>
      <c r="L47" s="45">
        <f>IF(L46="","",$AB$59)</f>
        <v>7.9999999999999991</v>
      </c>
      <c r="M47" s="45">
        <f>IF(M46="","",$AC$59)</f>
        <v>7.9999999999999991</v>
      </c>
      <c r="N47" s="45">
        <f>IF(N46="","",$AD$59)</f>
        <v>6.5</v>
      </c>
      <c r="O47" s="45">
        <f>IF(O46="","",$AE$59)</f>
        <v>0</v>
      </c>
      <c r="P47" s="30" t="str">
        <f>IF(P46="","",$AF$59)</f>
        <v/>
      </c>
      <c r="Q47" s="14"/>
      <c r="R47" s="45">
        <f>IF(R46="","",$Z$59)</f>
        <v>7.9999999999999991</v>
      </c>
      <c r="S47" s="45">
        <f>IF(S46="","",$AA$59)</f>
        <v>7.9999999999999991</v>
      </c>
      <c r="T47" s="45">
        <f>IF(T46="","",$AB$59)</f>
        <v>7.9999999999999991</v>
      </c>
      <c r="U47" s="45">
        <f>IF(U46="","",$AC$59)</f>
        <v>7.9999999999999991</v>
      </c>
      <c r="V47" s="45">
        <f>IF(V46="","",$AD$59)</f>
        <v>6.5</v>
      </c>
      <c r="W47" s="45">
        <f>IF(W46="","",$AE$59)</f>
        <v>0</v>
      </c>
      <c r="X47" s="45">
        <f>IF(X46="","",$AF$59)</f>
        <v>0</v>
      </c>
      <c r="Y47" s="14"/>
      <c r="Z47" s="71">
        <v>6.5</v>
      </c>
      <c r="AA47" s="71">
        <v>6.5</v>
      </c>
      <c r="AB47" s="71">
        <v>6.5</v>
      </c>
      <c r="AC47" s="71">
        <v>6.5</v>
      </c>
      <c r="AD47" s="30" t="str">
        <f t="shared" ref="AD47:AF47" si="78">IF(AD46="","",$AF$59)</f>
        <v/>
      </c>
      <c r="AE47" s="30" t="str">
        <f t="shared" si="78"/>
        <v/>
      </c>
      <c r="AF47" s="30" t="str">
        <f t="shared" si="78"/>
        <v/>
      </c>
      <c r="AH47" s="8"/>
      <c r="AI47" s="6"/>
      <c r="AJ47" s="6"/>
      <c r="AK47" s="6"/>
      <c r="AP47" s="12"/>
    </row>
    <row r="48" spans="1:42" s="15" customFormat="1" x14ac:dyDescent="0.2">
      <c r="A48" s="11"/>
      <c r="B48" s="30"/>
      <c r="C48" s="30"/>
      <c r="D48" s="30"/>
      <c r="E48" s="30"/>
      <c r="F48" s="30"/>
      <c r="G48" s="30"/>
      <c r="H48" s="31"/>
      <c r="Q48" s="11">
        <f>IF(R48="",WEEKNUM(Z39)-1,WEEKNUM(R48))</f>
        <v>49</v>
      </c>
      <c r="R48" s="46">
        <f>+X46+1</f>
        <v>46356</v>
      </c>
      <c r="S48" s="30"/>
      <c r="T48" s="30"/>
      <c r="U48" s="30"/>
      <c r="V48" s="30"/>
      <c r="W48" s="30"/>
      <c r="X48" s="31"/>
      <c r="Y48" s="30"/>
      <c r="Z48" s="30"/>
      <c r="AA48" s="30"/>
      <c r="AB48" s="30"/>
      <c r="AC48" s="30"/>
      <c r="AD48" s="30"/>
      <c r="AE48" s="30"/>
      <c r="AF48" s="30"/>
      <c r="AH48" s="8"/>
      <c r="AI48" s="2"/>
      <c r="AJ48" s="2"/>
      <c r="AK48" s="2"/>
      <c r="AN48" s="19"/>
    </row>
    <row r="49" spans="1:42" s="15" customFormat="1" x14ac:dyDescent="0.2">
      <c r="A49" s="14"/>
      <c r="B49" s="30" t="str">
        <f>IF(B48="","",$AF$59)</f>
        <v/>
      </c>
      <c r="C49" s="30" t="str">
        <f>IF(C48="","",$AA$59)</f>
        <v/>
      </c>
      <c r="D49" s="30" t="str">
        <f>IF(D48="","",$AB$59)</f>
        <v/>
      </c>
      <c r="E49" s="30" t="str">
        <f>IF(E48="","",$AC$59)</f>
        <v/>
      </c>
      <c r="F49" s="30" t="str">
        <f>IF(F48="","",$AD$59)</f>
        <v/>
      </c>
      <c r="G49" s="30" t="str">
        <f>IF(G48="","",$AE$59)</f>
        <v/>
      </c>
      <c r="H49" s="31" t="str">
        <f>IF(H48="","",$AF$59)</f>
        <v/>
      </c>
      <c r="I49" s="14"/>
      <c r="J49" s="15" t="str">
        <f>IF(J48="","",$Z$59)</f>
        <v/>
      </c>
      <c r="K49" s="15" t="str">
        <f>IF(K48="","",$AA$59)</f>
        <v/>
      </c>
      <c r="L49" s="15" t="str">
        <f>IF(L48="","",$AB$59)</f>
        <v/>
      </c>
      <c r="M49" s="15" t="str">
        <f>IF(M48="","",$AC$59)</f>
        <v/>
      </c>
      <c r="N49" s="15" t="str">
        <f>IF(N48="","",$AD$59)</f>
        <v/>
      </c>
      <c r="O49" s="15" t="str">
        <f>IF(O48="","",$AE$59)</f>
        <v/>
      </c>
      <c r="P49" s="15" t="str">
        <f>IF(P48="","",$AF$59)</f>
        <v/>
      </c>
      <c r="Q49" s="14"/>
      <c r="R49" s="45">
        <f>IF(R48="","",$Z$59)</f>
        <v>7.9999999999999991</v>
      </c>
      <c r="S49" s="30" t="str">
        <f>IF(S48="","",$AB$59)</f>
        <v/>
      </c>
      <c r="T49" s="30" t="str">
        <f>IF(T48="","",$AB$59)</f>
        <v/>
      </c>
      <c r="U49" s="30" t="str">
        <f>IF(U48="","",$AC$59)</f>
        <v/>
      </c>
      <c r="V49" s="30" t="str">
        <f>IF(V48="","",$AD$59)</f>
        <v/>
      </c>
      <c r="W49" s="30" t="str">
        <f>IF(W48="","",$AE$59)</f>
        <v/>
      </c>
      <c r="X49" s="31" t="str">
        <f>IF(X48="","",$AF$59)</f>
        <v/>
      </c>
      <c r="Y49" s="30" t="str">
        <f t="shared" ref="Y49" si="79">IF(Y48="","",$AF$59)</f>
        <v/>
      </c>
      <c r="Z49" s="30" t="str">
        <f t="shared" ref="Z49" si="80">IF(Z48="","",$AF$59)</f>
        <v/>
      </c>
      <c r="AA49" s="30" t="str">
        <f t="shared" ref="AA49" si="81">IF(AA48="","",$AF$59)</f>
        <v/>
      </c>
      <c r="AB49" s="30" t="str">
        <f t="shared" ref="AB49" si="82">IF(AB48="","",$AF$59)</f>
        <v/>
      </c>
      <c r="AC49" s="30" t="str">
        <f t="shared" ref="AC49" si="83">IF(AC48="","",$AF$59)</f>
        <v/>
      </c>
      <c r="AD49" s="30" t="str">
        <f t="shared" ref="AD49" si="84">IF(AD48="","",$AF$59)</f>
        <v/>
      </c>
      <c r="AE49" s="30" t="str">
        <f t="shared" ref="AE49" si="85">IF(AE48="","",$AF$59)</f>
        <v/>
      </c>
      <c r="AF49" s="30" t="str">
        <f t="shared" ref="AF49" si="86">IF(AF48="","",$AF$59)</f>
        <v/>
      </c>
      <c r="AH49" s="8"/>
      <c r="AI49" s="2"/>
      <c r="AJ49" s="2"/>
      <c r="AK49" s="2"/>
      <c r="AN49" s="2"/>
      <c r="AO49" s="2"/>
    </row>
    <row r="50" spans="1:42" ht="14.1" customHeight="1" x14ac:dyDescent="0.2">
      <c r="A50" s="32"/>
      <c r="H50" s="2"/>
      <c r="I50" s="32"/>
      <c r="J50" s="32"/>
      <c r="K50" s="32"/>
      <c r="L50" s="32"/>
      <c r="M50" s="32"/>
      <c r="N50" s="32"/>
      <c r="O50" s="32"/>
      <c r="P50" s="32"/>
      <c r="Q50" s="32"/>
      <c r="Y50" s="32"/>
      <c r="AL50" s="15"/>
      <c r="AM50" s="15"/>
      <c r="AP50" s="15"/>
    </row>
    <row r="51" spans="1:42" x14ac:dyDescent="0.2">
      <c r="B51" s="33" t="s">
        <v>34</v>
      </c>
      <c r="C51" s="33"/>
      <c r="D51" s="34"/>
      <c r="E51" s="35" t="s">
        <v>32</v>
      </c>
      <c r="F51" s="36"/>
      <c r="H51" s="2"/>
      <c r="I51" s="32"/>
      <c r="J51" s="32"/>
      <c r="K51" s="32"/>
      <c r="L51" s="32"/>
      <c r="M51" s="32"/>
      <c r="N51" s="32"/>
      <c r="O51" s="32"/>
      <c r="P51" s="32"/>
      <c r="Q51" s="32"/>
      <c r="U51" s="6"/>
      <c r="V51" s="6"/>
      <c r="W51" s="6"/>
      <c r="X51" s="6"/>
      <c r="Y51" s="6"/>
      <c r="AA51" s="32"/>
      <c r="AB51" s="32"/>
      <c r="AC51" s="32"/>
      <c r="AD51" s="32"/>
      <c r="AE51" s="32"/>
      <c r="AF51" s="32"/>
      <c r="AG51" s="32"/>
      <c r="AH51" s="32"/>
      <c r="AI51" s="32"/>
      <c r="AL51" s="15"/>
      <c r="AM51" s="15"/>
      <c r="AN51" s="6"/>
      <c r="AO51" s="6"/>
    </row>
    <row r="52" spans="1:42" x14ac:dyDescent="0.2"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32"/>
      <c r="Q52" s="32"/>
      <c r="U52" s="6"/>
      <c r="V52" s="6"/>
      <c r="W52" s="6"/>
      <c r="X52" s="6"/>
      <c r="Y52" s="6"/>
      <c r="AA52" s="32"/>
      <c r="AB52" s="32"/>
      <c r="AC52" s="32"/>
      <c r="AD52" s="32"/>
      <c r="AE52" s="32"/>
      <c r="AF52" s="32"/>
      <c r="AG52" s="32"/>
      <c r="AH52" s="32"/>
      <c r="AI52" s="32"/>
      <c r="AL52" s="15"/>
      <c r="AM52" s="15"/>
      <c r="AN52" s="6"/>
      <c r="AO52" s="6"/>
    </row>
    <row r="53" spans="1:42" s="6" customFormat="1" x14ac:dyDescent="0.2">
      <c r="A53" s="1"/>
      <c r="B53" s="2" t="s">
        <v>41</v>
      </c>
      <c r="I53" s="1"/>
      <c r="AH53" s="8"/>
      <c r="AI53" s="2"/>
      <c r="AJ53" s="2"/>
      <c r="AK53" s="2"/>
      <c r="AL53" s="15"/>
      <c r="AM53" s="15"/>
    </row>
    <row r="54" spans="1:42" s="6" customFormat="1" x14ac:dyDescent="0.2">
      <c r="A54" s="1"/>
      <c r="I54" s="1"/>
      <c r="AH54" s="8"/>
      <c r="AI54" s="2"/>
      <c r="AJ54" s="2"/>
      <c r="AK54" s="2"/>
      <c r="AL54" s="15"/>
      <c r="AM54" s="15"/>
    </row>
    <row r="55" spans="1:42" x14ac:dyDescent="0.2">
      <c r="B55" s="2" t="s">
        <v>51</v>
      </c>
      <c r="C55" s="32"/>
      <c r="D55" s="32"/>
      <c r="E55" s="32"/>
      <c r="F55" s="32"/>
      <c r="G55" s="32"/>
      <c r="H55" s="32"/>
      <c r="I55" s="32"/>
      <c r="J55" s="32"/>
      <c r="K55" s="32"/>
      <c r="P55" s="2"/>
      <c r="Q55" s="2"/>
      <c r="R55" s="37"/>
      <c r="Y55" s="32"/>
      <c r="AL55" s="15"/>
      <c r="AM55" s="15"/>
    </row>
    <row r="56" spans="1:42" s="6" customFormat="1" x14ac:dyDescent="0.2">
      <c r="A56" s="32"/>
      <c r="Z56" s="2"/>
      <c r="AA56" s="2"/>
      <c r="AB56" s="2"/>
      <c r="AC56" s="2"/>
      <c r="AD56" s="2"/>
      <c r="AE56" s="2"/>
      <c r="AF56" s="2"/>
      <c r="AH56" s="8"/>
      <c r="AI56" s="2"/>
      <c r="AJ56" s="2"/>
      <c r="AK56" s="2"/>
      <c r="AL56" s="15"/>
      <c r="AM56" s="15"/>
    </row>
    <row r="57" spans="1:42" x14ac:dyDescent="0.2">
      <c r="B57" s="2" t="s">
        <v>50</v>
      </c>
      <c r="H57" s="2"/>
      <c r="I57" s="32"/>
      <c r="P57" s="2"/>
      <c r="Q57" s="32"/>
      <c r="T57" s="37"/>
      <c r="Y57" s="32"/>
      <c r="AL57" s="15"/>
      <c r="AM57" s="15"/>
    </row>
    <row r="58" spans="1:42" s="6" customFormat="1" x14ac:dyDescent="0.2">
      <c r="A58" s="32"/>
      <c r="B58" s="2"/>
      <c r="C58" s="2"/>
      <c r="D58" s="2"/>
      <c r="E58" s="2"/>
      <c r="F58" s="2"/>
      <c r="G58" s="2"/>
      <c r="H58" s="2"/>
      <c r="I58" s="1"/>
      <c r="Z58" s="38" t="s">
        <v>6</v>
      </c>
      <c r="AA58" s="38" t="s">
        <v>7</v>
      </c>
      <c r="AB58" s="38" t="s">
        <v>8</v>
      </c>
      <c r="AC58" s="38" t="s">
        <v>9</v>
      </c>
      <c r="AD58" s="38" t="s">
        <v>10</v>
      </c>
      <c r="AE58" s="38" t="s">
        <v>11</v>
      </c>
      <c r="AF58" s="38" t="s">
        <v>12</v>
      </c>
      <c r="AH58" s="8"/>
      <c r="AI58" s="2"/>
      <c r="AJ58" s="2"/>
      <c r="AK58" s="2"/>
      <c r="AL58" s="15"/>
      <c r="AM58" s="15"/>
      <c r="AN58" s="2"/>
      <c r="AO58" s="2"/>
      <c r="AP58" s="2"/>
    </row>
    <row r="59" spans="1:42" x14ac:dyDescent="0.2">
      <c r="B59" s="2" t="s">
        <v>52</v>
      </c>
      <c r="H59" s="2"/>
      <c r="I59" s="32"/>
      <c r="P59" s="2"/>
      <c r="Q59" s="2"/>
      <c r="R59" s="37"/>
      <c r="Y59" s="32"/>
      <c r="Z59" s="64">
        <f>+O63</f>
        <v>7.9999999999999991</v>
      </c>
      <c r="AA59" s="64">
        <f>+O64</f>
        <v>7.9999999999999991</v>
      </c>
      <c r="AB59" s="64">
        <f>+O65</f>
        <v>7.9999999999999991</v>
      </c>
      <c r="AC59" s="64">
        <f>+O66</f>
        <v>7.9999999999999991</v>
      </c>
      <c r="AD59" s="64">
        <f>+O67</f>
        <v>6.5</v>
      </c>
      <c r="AE59" s="64">
        <v>0</v>
      </c>
      <c r="AF59" s="64">
        <v>0</v>
      </c>
      <c r="AH59" s="62">
        <f>SUM(Z59:AG59)</f>
        <v>38.5</v>
      </c>
      <c r="AL59" s="15"/>
      <c r="AM59" s="15"/>
      <c r="AN59" s="6"/>
      <c r="AO59" s="6"/>
      <c r="AP59" s="6"/>
    </row>
    <row r="60" spans="1:42" s="6" customFormat="1" x14ac:dyDescent="0.2">
      <c r="A60" s="32"/>
      <c r="B60" s="2"/>
      <c r="C60" s="2"/>
      <c r="D60" s="2"/>
      <c r="E60" s="2"/>
      <c r="F60" s="2"/>
      <c r="G60" s="2"/>
      <c r="H60" s="2"/>
      <c r="I60" s="32"/>
      <c r="J60" s="2"/>
      <c r="Z60" s="2"/>
      <c r="AA60" s="2"/>
      <c r="AB60" s="2"/>
      <c r="AC60" s="2"/>
      <c r="AD60" s="2"/>
      <c r="AE60" s="2"/>
      <c r="AF60" s="2"/>
      <c r="AH60" s="8"/>
      <c r="AI60" s="2"/>
      <c r="AJ60" s="2"/>
      <c r="AK60" s="2"/>
      <c r="AL60" s="15"/>
      <c r="AM60" s="15"/>
      <c r="AN60" s="2"/>
      <c r="AO60" s="2"/>
      <c r="AP60" s="2"/>
    </row>
    <row r="61" spans="1:42" s="6" customFormat="1" ht="15" x14ac:dyDescent="0.25">
      <c r="A61" s="1"/>
      <c r="I61" s="1"/>
      <c r="J61" s="72" t="s">
        <v>37</v>
      </c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H61" s="8"/>
      <c r="AI61" s="59"/>
      <c r="AJ61" s="2"/>
      <c r="AK61" s="2"/>
      <c r="AL61" s="2"/>
      <c r="AM61" s="2"/>
      <c r="AN61" s="2"/>
      <c r="AO61" s="2"/>
      <c r="AP61" s="2"/>
    </row>
    <row r="62" spans="1:42" ht="15" x14ac:dyDescent="0.25">
      <c r="B62" s="32"/>
      <c r="C62"/>
      <c r="D62"/>
      <c r="E62"/>
      <c r="F62"/>
      <c r="G62"/>
      <c r="H62"/>
      <c r="I62"/>
      <c r="J62" s="65" t="s">
        <v>38</v>
      </c>
      <c r="K62"/>
      <c r="L62" s="65" t="s">
        <v>39</v>
      </c>
      <c r="N62"/>
      <c r="O62" s="65" t="s">
        <v>40</v>
      </c>
      <c r="P62"/>
      <c r="Q62"/>
      <c r="R62"/>
      <c r="S62"/>
      <c r="T62"/>
      <c r="U62"/>
      <c r="V62"/>
      <c r="W62"/>
      <c r="X62"/>
      <c r="Y62"/>
      <c r="AA62" s="8"/>
      <c r="AE62" s="6"/>
      <c r="AF62" s="6"/>
      <c r="AG62" s="6"/>
      <c r="AH62" s="6"/>
      <c r="AI62" s="6"/>
    </row>
    <row r="63" spans="1:42" s="6" customFormat="1" ht="15" customHeight="1" x14ac:dyDescent="0.25">
      <c r="A63" s="32"/>
      <c r="B63" s="1"/>
      <c r="C63" t="s">
        <v>42</v>
      </c>
      <c r="D63" s="66">
        <v>0.35416666666666669</v>
      </c>
      <c r="E63" s="66">
        <v>0.60416666666666663</v>
      </c>
      <c r="F63"/>
      <c r="G63" s="66">
        <v>0.625</v>
      </c>
      <c r="H63" s="66">
        <v>0.70833333333333337</v>
      </c>
      <c r="I63"/>
      <c r="J63" s="67">
        <f>(+E63-D63)*24</f>
        <v>5.9999999999999982</v>
      </c>
      <c r="K63"/>
      <c r="L63" s="67">
        <f>(+H63-G63)*24</f>
        <v>2.0000000000000009</v>
      </c>
      <c r="N63"/>
      <c r="O63" s="67">
        <f>+J63+L63</f>
        <v>7.9999999999999991</v>
      </c>
      <c r="P63"/>
      <c r="Q63"/>
      <c r="R63"/>
      <c r="S63"/>
      <c r="T63"/>
      <c r="U63"/>
      <c r="V63"/>
      <c r="W63"/>
      <c r="X63"/>
      <c r="Y63"/>
      <c r="AA63" s="8"/>
      <c r="AB63" s="59"/>
      <c r="AC63" s="2"/>
      <c r="AD63" s="2"/>
      <c r="AE63" s="2"/>
      <c r="AF63" s="2"/>
      <c r="AG63" s="2"/>
      <c r="AH63" s="2"/>
      <c r="AI63" s="2"/>
    </row>
    <row r="64" spans="1:42" ht="15" x14ac:dyDescent="0.25">
      <c r="B64" s="32"/>
      <c r="C64" t="s">
        <v>43</v>
      </c>
      <c r="D64" s="66">
        <v>0.35416666666666669</v>
      </c>
      <c r="E64" s="66">
        <v>0.60416666666666663</v>
      </c>
      <c r="F64"/>
      <c r="G64" s="66">
        <v>0.625</v>
      </c>
      <c r="H64" s="66">
        <v>0.70833333333333337</v>
      </c>
      <c r="I64"/>
      <c r="J64" s="67">
        <f t="shared" ref="J64:J67" si="87">(+E64-D64)*24</f>
        <v>5.9999999999999982</v>
      </c>
      <c r="K64"/>
      <c r="L64" s="67">
        <f>(+H64-G64)*24</f>
        <v>2.0000000000000009</v>
      </c>
      <c r="N64"/>
      <c r="O64" s="67">
        <f>+J64+L64</f>
        <v>7.9999999999999991</v>
      </c>
      <c r="P64"/>
      <c r="Q64"/>
      <c r="R64"/>
      <c r="S64" s="38" t="s">
        <v>6</v>
      </c>
      <c r="T64" s="38" t="s">
        <v>7</v>
      </c>
      <c r="U64" s="38" t="s">
        <v>8</v>
      </c>
      <c r="V64" s="38" t="s">
        <v>9</v>
      </c>
      <c r="W64" s="38" t="s">
        <v>10</v>
      </c>
      <c r="X64" s="38" t="s">
        <v>11</v>
      </c>
      <c r="Y64" s="38" t="s">
        <v>12</v>
      </c>
      <c r="AA64" s="8"/>
      <c r="AE64" s="6"/>
      <c r="AF64" s="6" t="s">
        <v>48</v>
      </c>
      <c r="AG64" s="6"/>
      <c r="AH64" s="6"/>
      <c r="AI64" s="6"/>
    </row>
    <row r="65" spans="1:35" s="6" customFormat="1" ht="15" x14ac:dyDescent="0.25">
      <c r="A65" s="32"/>
      <c r="B65" s="1"/>
      <c r="C65" t="s">
        <v>44</v>
      </c>
      <c r="D65" s="66">
        <v>0.35416666666666669</v>
      </c>
      <c r="E65" s="66">
        <v>0.60416666666666663</v>
      </c>
      <c r="F65"/>
      <c r="G65" s="66">
        <v>0.625</v>
      </c>
      <c r="H65" s="66">
        <v>0.70833333333333337</v>
      </c>
      <c r="I65"/>
      <c r="J65" s="67">
        <f t="shared" si="87"/>
        <v>5.9999999999999982</v>
      </c>
      <c r="K65"/>
      <c r="L65" s="67">
        <f>(+H65-G65)*24</f>
        <v>2.0000000000000009</v>
      </c>
      <c r="N65"/>
      <c r="O65" s="67">
        <f>+J65+L65</f>
        <v>7.9999999999999991</v>
      </c>
      <c r="P65"/>
      <c r="Q65"/>
      <c r="R65"/>
      <c r="S65" s="68">
        <f>+O63</f>
        <v>7.9999999999999991</v>
      </c>
      <c r="T65" s="68">
        <f>+O64</f>
        <v>7.9999999999999991</v>
      </c>
      <c r="U65" s="68">
        <f>+O65</f>
        <v>7.9999999999999991</v>
      </c>
      <c r="V65" s="68">
        <f>+O66</f>
        <v>7.9999999999999991</v>
      </c>
      <c r="W65" s="68">
        <f>+O67</f>
        <v>6.5</v>
      </c>
      <c r="X65" s="69"/>
      <c r="Y65" s="69"/>
      <c r="AA65" s="8"/>
      <c r="AB65" s="59"/>
      <c r="AC65" s="2"/>
      <c r="AD65" s="2"/>
      <c r="AE65" s="2"/>
      <c r="AF65" s="2"/>
      <c r="AG65" s="2"/>
      <c r="AH65" s="2"/>
      <c r="AI65" s="2"/>
    </row>
    <row r="66" spans="1:35" ht="15" customHeight="1" x14ac:dyDescent="0.25">
      <c r="B66" s="1"/>
      <c r="C66" t="s">
        <v>45</v>
      </c>
      <c r="D66" s="66">
        <v>0.35416666666666669</v>
      </c>
      <c r="E66" s="66">
        <v>0.60416666666666663</v>
      </c>
      <c r="F66"/>
      <c r="G66" s="66">
        <v>0.625</v>
      </c>
      <c r="H66" s="66">
        <v>0.70833333333333337</v>
      </c>
      <c r="I66"/>
      <c r="J66" s="67">
        <f t="shared" si="87"/>
        <v>5.9999999999999982</v>
      </c>
      <c r="K66"/>
      <c r="L66" s="67">
        <f>(+H66-G66)*24</f>
        <v>2.0000000000000009</v>
      </c>
      <c r="N66"/>
      <c r="O66" s="67">
        <f>+J66+L66</f>
        <v>7.9999999999999991</v>
      </c>
      <c r="P66"/>
      <c r="Q66"/>
      <c r="R66"/>
      <c r="S66"/>
      <c r="T66"/>
      <c r="U66"/>
      <c r="V66"/>
      <c r="W66"/>
      <c r="X66"/>
      <c r="Y66"/>
      <c r="AA66" s="8"/>
      <c r="AH66" s="2"/>
      <c r="AI66" s="6"/>
    </row>
    <row r="67" spans="1:35" ht="15" customHeight="1" x14ac:dyDescent="0.25">
      <c r="B67" s="1"/>
      <c r="C67" t="s">
        <v>46</v>
      </c>
      <c r="D67" s="66">
        <v>0.35416666666666669</v>
      </c>
      <c r="E67" s="66">
        <v>0.625</v>
      </c>
      <c r="F67"/>
      <c r="G67"/>
      <c r="H67"/>
      <c r="I67"/>
      <c r="J67" s="67">
        <f t="shared" si="87"/>
        <v>6.5</v>
      </c>
      <c r="K67"/>
      <c r="L67" s="67">
        <f>(+H67-G67)*24</f>
        <v>0</v>
      </c>
      <c r="N67"/>
      <c r="O67" s="67">
        <f>+J67+L67</f>
        <v>6.5</v>
      </c>
      <c r="P67"/>
      <c r="Q67" s="70">
        <f>SUM(O63:O67)</f>
        <v>38.5</v>
      </c>
      <c r="R67"/>
      <c r="S67"/>
      <c r="T67"/>
      <c r="U67"/>
      <c r="V67"/>
      <c r="W67"/>
      <c r="X67"/>
      <c r="Y67"/>
      <c r="AA67" s="8"/>
      <c r="AH67" s="2"/>
    </row>
    <row r="68" spans="1:35" ht="15" x14ac:dyDescent="0.25">
      <c r="B68" s="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AA68" s="8"/>
      <c r="AH68" s="2"/>
    </row>
    <row r="69" spans="1:35" ht="15" x14ac:dyDescent="0.25">
      <c r="B69" s="1"/>
      <c r="C69" s="73" t="s">
        <v>47</v>
      </c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AA69" s="8"/>
      <c r="AH69" s="2"/>
    </row>
    <row r="70" spans="1:35" ht="15" customHeight="1" x14ac:dyDescent="0.25">
      <c r="B70" s="1"/>
      <c r="C70"/>
      <c r="D70"/>
      <c r="E70"/>
      <c r="F70"/>
      <c r="G70"/>
      <c r="H70"/>
      <c r="I70"/>
      <c r="J70" s="65" t="s">
        <v>38</v>
      </c>
      <c r="K70"/>
      <c r="L70" s="65" t="s">
        <v>39</v>
      </c>
      <c r="N70"/>
      <c r="O70" s="65" t="s">
        <v>40</v>
      </c>
      <c r="P70"/>
      <c r="Q70"/>
      <c r="R70"/>
      <c r="S70"/>
      <c r="T70"/>
      <c r="U70"/>
      <c r="V70"/>
      <c r="W70"/>
      <c r="X70"/>
      <c r="Y70"/>
      <c r="AA70" s="8"/>
      <c r="AH70" s="2"/>
    </row>
    <row r="71" spans="1:35" ht="15" customHeight="1" x14ac:dyDescent="0.25">
      <c r="B71" s="1"/>
      <c r="C71" t="s">
        <v>42</v>
      </c>
      <c r="D71" s="66">
        <v>0.35416666666666669</v>
      </c>
      <c r="E71" s="66">
        <v>0.625</v>
      </c>
      <c r="F71"/>
      <c r="G71"/>
      <c r="H71"/>
      <c r="I71"/>
      <c r="J71" s="67">
        <f>(+E71-D71)*24</f>
        <v>6.5</v>
      </c>
      <c r="K71"/>
      <c r="L71">
        <v>0</v>
      </c>
      <c r="N71"/>
      <c r="O71" s="67">
        <f>+J71+L71</f>
        <v>6.5</v>
      </c>
      <c r="P71"/>
      <c r="Q71"/>
      <c r="R71"/>
      <c r="S71"/>
      <c r="T71"/>
      <c r="U71"/>
      <c r="V71"/>
      <c r="W71"/>
      <c r="X71"/>
      <c r="Y71"/>
      <c r="AA71" s="8"/>
      <c r="AH71" s="2"/>
    </row>
    <row r="72" spans="1:35" ht="15" x14ac:dyDescent="0.25">
      <c r="B72" s="1"/>
      <c r="C72" t="s">
        <v>43</v>
      </c>
      <c r="D72" s="66">
        <v>0.35416666666666669</v>
      </c>
      <c r="E72" s="66">
        <v>0.625</v>
      </c>
      <c r="F72"/>
      <c r="G72"/>
      <c r="H72"/>
      <c r="I72"/>
      <c r="J72" s="67">
        <f t="shared" ref="J72:J75" si="88">(+E72-D72)*24</f>
        <v>6.5</v>
      </c>
      <c r="K72"/>
      <c r="L72">
        <v>0</v>
      </c>
      <c r="N72"/>
      <c r="O72" s="67">
        <f>+J72+L72</f>
        <v>6.5</v>
      </c>
      <c r="P72"/>
      <c r="Q72"/>
      <c r="R72"/>
      <c r="S72" s="38" t="s">
        <v>6</v>
      </c>
      <c r="T72" s="38" t="s">
        <v>7</v>
      </c>
      <c r="U72" s="38" t="s">
        <v>8</v>
      </c>
      <c r="V72" s="38" t="s">
        <v>9</v>
      </c>
      <c r="W72" s="38" t="s">
        <v>10</v>
      </c>
      <c r="X72" s="38" t="s">
        <v>11</v>
      </c>
      <c r="Y72" s="38" t="s">
        <v>12</v>
      </c>
      <c r="AA72" s="8"/>
      <c r="AH72" s="2"/>
    </row>
    <row r="73" spans="1:35" ht="15" x14ac:dyDescent="0.25">
      <c r="B73" s="1"/>
      <c r="C73" t="s">
        <v>44</v>
      </c>
      <c r="D73" s="66">
        <v>0.35416666666666669</v>
      </c>
      <c r="E73" s="66">
        <v>0.625</v>
      </c>
      <c r="F73"/>
      <c r="G73"/>
      <c r="H73"/>
      <c r="I73"/>
      <c r="J73" s="67">
        <f t="shared" si="88"/>
        <v>6.5</v>
      </c>
      <c r="K73"/>
      <c r="L73">
        <v>0</v>
      </c>
      <c r="N73"/>
      <c r="O73" s="67">
        <f>+J73+L73</f>
        <v>6.5</v>
      </c>
      <c r="P73"/>
      <c r="Q73"/>
      <c r="R73"/>
      <c r="S73" s="68">
        <f>+O71</f>
        <v>6.5</v>
      </c>
      <c r="T73" s="68">
        <f>+O72</f>
        <v>6.5</v>
      </c>
      <c r="U73" s="68">
        <f>+O73</f>
        <v>6.5</v>
      </c>
      <c r="V73" s="68">
        <f>+O74</f>
        <v>6.5</v>
      </c>
      <c r="W73" s="68">
        <f>+O75</f>
        <v>6.5</v>
      </c>
      <c r="X73" s="69"/>
      <c r="Y73" s="69"/>
      <c r="AA73" s="8"/>
      <c r="AH73" s="2"/>
    </row>
    <row r="74" spans="1:35" ht="15" x14ac:dyDescent="0.25">
      <c r="B74" s="1"/>
      <c r="C74" t="s">
        <v>45</v>
      </c>
      <c r="D74" s="66">
        <v>0.35416666666666669</v>
      </c>
      <c r="E74" s="66">
        <v>0.625</v>
      </c>
      <c r="F74"/>
      <c r="G74"/>
      <c r="H74"/>
      <c r="I74"/>
      <c r="J74" s="67">
        <f t="shared" si="88"/>
        <v>6.5</v>
      </c>
      <c r="K74"/>
      <c r="L74">
        <v>0</v>
      </c>
      <c r="N74"/>
      <c r="O74" s="67">
        <f>+J74+L74</f>
        <v>6.5</v>
      </c>
      <c r="P74"/>
      <c r="Q74"/>
      <c r="R74"/>
      <c r="S74"/>
      <c r="T74"/>
      <c r="U74"/>
      <c r="V74"/>
      <c r="W74"/>
      <c r="X74"/>
      <c r="Y74"/>
      <c r="AA74" s="8"/>
      <c r="AH74" s="2"/>
    </row>
    <row r="75" spans="1:35" ht="15" x14ac:dyDescent="0.25">
      <c r="B75" s="1"/>
      <c r="C75" t="s">
        <v>46</v>
      </c>
      <c r="D75" s="66">
        <v>0.35416666666666669</v>
      </c>
      <c r="E75" s="66">
        <v>0.625</v>
      </c>
      <c r="F75"/>
      <c r="G75"/>
      <c r="H75"/>
      <c r="I75"/>
      <c r="J75" s="67">
        <f t="shared" si="88"/>
        <v>6.5</v>
      </c>
      <c r="K75"/>
      <c r="L75">
        <v>0</v>
      </c>
      <c r="N75"/>
      <c r="O75" s="67">
        <f>+J75+L75</f>
        <v>6.5</v>
      </c>
      <c r="P75"/>
      <c r="Q75" s="70">
        <f>SUM(O71:O75)</f>
        <v>32.5</v>
      </c>
      <c r="R75"/>
      <c r="S75"/>
      <c r="T75"/>
      <c r="U75"/>
      <c r="V75"/>
      <c r="W75"/>
      <c r="X75"/>
      <c r="Y75"/>
      <c r="AA75" s="8"/>
      <c r="AH75" s="2"/>
    </row>
    <row r="76" spans="1:35" x14ac:dyDescent="0.2">
      <c r="B76" s="1"/>
      <c r="H76" s="2"/>
      <c r="I76" s="6"/>
      <c r="J76" s="1"/>
      <c r="P76" s="2"/>
      <c r="Q76" s="2"/>
      <c r="R76" s="1"/>
      <c r="Y76" s="2"/>
      <c r="AA76" s="8"/>
      <c r="AH76" s="2"/>
    </row>
    <row r="77" spans="1:35" x14ac:dyDescent="0.2">
      <c r="B77" s="1"/>
      <c r="H77" s="2"/>
      <c r="I77" s="6"/>
      <c r="J77" s="1"/>
      <c r="P77" s="2"/>
      <c r="Q77" s="2"/>
      <c r="R77" s="1"/>
      <c r="Y77" s="2"/>
      <c r="AA77" s="8"/>
      <c r="AH77" s="2"/>
    </row>
  </sheetData>
  <mergeCells count="15">
    <mergeCell ref="AE1:AF1"/>
    <mergeCell ref="B3:E4"/>
    <mergeCell ref="J3:M4"/>
    <mergeCell ref="R3:U4"/>
    <mergeCell ref="Z3:AC4"/>
    <mergeCell ref="J61:AF61"/>
    <mergeCell ref="C69:Y69"/>
    <mergeCell ref="B19:E20"/>
    <mergeCell ref="J19:M20"/>
    <mergeCell ref="R19:U20"/>
    <mergeCell ref="Z19:AC20"/>
    <mergeCell ref="B35:E36"/>
    <mergeCell ref="J35:M36"/>
    <mergeCell ref="R35:U36"/>
    <mergeCell ref="Z35:AC3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6" max="1048575" man="1"/>
  </colBreaks>
  <ignoredErrors>
    <ignoredError sqref="C8:AF8 C24:I24 C40:Y40 C42:AF42 I41 C44:AF44 I43 C46 I45:Y45 G39 Q39:U39 Q41 Q43:Y43 C12:Y12 C11:I11 Q11 C28:I28 C27:I27 Q27 C30:F30 C29:I29 Q29 C31:F31 Q31 C26:I26 C25:I25 Y25 Y27 Y29 Y31 C14:D15 H15:N15 P7:U7 H14:M14 P14:AA14 P15:Q15 Y15:AA15 C23 G23:I23 Y7 AD14:AF14 AD15:AF15 I30:J30 I31 Q23 W23:AB23 Y30:AE30 AE23:AF23 I39 I46:M46 P46:U46 X39:Y39 Y46:AB46 AF41 H7:L7 AE11:AF11 C13:Q13 AA13:AF13 W28:AF28 AE26:AF26 AD39 AF39 C10:AB10 D9:Q9 Y9 Y11:AB11 Y13 Q24:AF24 Q28:T28 Q26:S26 Q25 Q30:T30 AA39 AE10:AF10 AA12:AF12 AE7:AF7 AE9:AF9 S41:Y41 U26:AB26 AE25:AF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5" ma:contentTypeDescription="Crear nuevo documento." ma:contentTypeScope="" ma:versionID="241bad95ef862c630c48087a51b21ba4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baecfe38f7937326f1f3367823bf01c9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eea4579-dc35-480e-90db-9ddfb9cad909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AFE1BA-EF74-4C57-8CD2-56CA7621C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B55AD-5C25-4DD5-B92E-BC39A5014432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325dba60-a38e-47c3-b2b0-7201402c543e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79176ff7-d1f5-4c09-a043-c9e0361454b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2024-12-04T11:08:11Z</cp:lastPrinted>
  <dcterms:created xsi:type="dcterms:W3CDTF">2023-02-16T15:09:01Z</dcterms:created>
  <dcterms:modified xsi:type="dcterms:W3CDTF">2025-10-07T15:23:08Z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