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cia\Desktop\"/>
    </mc:Choice>
  </mc:AlternateContent>
  <xr:revisionPtr revIDLastSave="0" documentId="13_ncr:1_{D7FC5B0A-0B7A-47FB-BD51-C8210939F956}" xr6:coauthVersionLast="47" xr6:coauthVersionMax="47" xr10:uidLastSave="{00000000-0000-0000-0000-000000000000}"/>
  <bookViews>
    <workbookView xWindow="780" yWindow="780" windowWidth="33870" windowHeight="19860" xr2:uid="{FE1BFEB9-7360-4099-9200-3CAE23D35DF1}"/>
  </bookViews>
  <sheets>
    <sheet name="Iker" sheetId="2" r:id="rId1"/>
  </sheets>
  <definedNames>
    <definedName name="_xlnm.Print_Area" localSheetId="0">Iker!$A$1:$AJ$55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6" i="2" l="1"/>
  <c r="AI6" i="2"/>
  <c r="J15" i="2"/>
  <c r="N13" i="2"/>
  <c r="M13" i="2"/>
  <c r="Q71" i="2"/>
  <c r="V71" i="2"/>
  <c r="AD69" i="2"/>
  <c r="Q70" i="2"/>
  <c r="V70" i="2"/>
  <c r="AC69" i="2"/>
  <c r="Z69" i="2"/>
  <c r="Q69" i="2"/>
  <c r="V69" i="2"/>
  <c r="AB69" i="2"/>
  <c r="Q68" i="2"/>
  <c r="V68" i="2"/>
  <c r="AA69" i="2"/>
  <c r="V67" i="2"/>
  <c r="Q67" i="2"/>
  <c r="T63" i="2"/>
  <c r="Q63" i="2"/>
  <c r="V63" i="2"/>
  <c r="T62" i="2"/>
  <c r="Q62" i="2"/>
  <c r="V62" i="2"/>
  <c r="AC61" i="2"/>
  <c r="AC54" i="2"/>
  <c r="AD61" i="2"/>
  <c r="AD54" i="2"/>
  <c r="AB61" i="2"/>
  <c r="V61" i="2"/>
  <c r="T61" i="2"/>
  <c r="Q61" i="2"/>
  <c r="T60" i="2"/>
  <c r="Q60" i="2"/>
  <c r="V60" i="2"/>
  <c r="AA61" i="2"/>
  <c r="AA54" i="2"/>
  <c r="T59" i="2"/>
  <c r="Q59" i="2"/>
  <c r="V59" i="2"/>
  <c r="AB54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P49" i="2"/>
  <c r="O49" i="2"/>
  <c r="N49" i="2"/>
  <c r="M49" i="2"/>
  <c r="L49" i="2"/>
  <c r="K49" i="2"/>
  <c r="J49" i="2"/>
  <c r="H49" i="2"/>
  <c r="G49" i="2"/>
  <c r="F49" i="2"/>
  <c r="E49" i="2"/>
  <c r="D49" i="2"/>
  <c r="C49" i="2"/>
  <c r="B49" i="2"/>
  <c r="AF47" i="2"/>
  <c r="AE47" i="2"/>
  <c r="AD47" i="2"/>
  <c r="AC47" i="2"/>
  <c r="P47" i="2"/>
  <c r="O47" i="2"/>
  <c r="H47" i="2"/>
  <c r="G47" i="2"/>
  <c r="F47" i="2"/>
  <c r="E47" i="2"/>
  <c r="D47" i="2"/>
  <c r="V39" i="2"/>
  <c r="U39" i="2"/>
  <c r="T39" i="2"/>
  <c r="S39" i="2"/>
  <c r="R39" i="2"/>
  <c r="K39" i="2"/>
  <c r="J39" i="2"/>
  <c r="H31" i="2"/>
  <c r="AC23" i="2"/>
  <c r="AB23" i="2"/>
  <c r="AA23" i="2"/>
  <c r="Z23" i="2"/>
  <c r="O23" i="2"/>
  <c r="N23" i="2"/>
  <c r="M23" i="2"/>
  <c r="L23" i="2"/>
  <c r="K23" i="2"/>
  <c r="J23" i="2"/>
  <c r="D23" i="2"/>
  <c r="C23" i="2"/>
  <c r="B23" i="2"/>
  <c r="AF15" i="2"/>
  <c r="AE15" i="2"/>
  <c r="AD15" i="2"/>
  <c r="AC15" i="2"/>
  <c r="P15" i="2"/>
  <c r="O15" i="2"/>
  <c r="H15" i="2"/>
  <c r="G15" i="2"/>
  <c r="Z7" i="2"/>
  <c r="V7" i="2"/>
  <c r="U7" i="2"/>
  <c r="T7" i="2"/>
  <c r="S7" i="2"/>
  <c r="R7" i="2"/>
  <c r="L7" i="2"/>
  <c r="K7" i="2"/>
  <c r="J7" i="2"/>
  <c r="E6" i="2"/>
  <c r="E7" i="2"/>
  <c r="AJ3" i="2"/>
  <c r="X63" i="2"/>
  <c r="F6" i="2"/>
  <c r="Z61" i="2"/>
  <c r="Z54" i="2"/>
  <c r="AH54" i="2"/>
  <c r="X71" i="2"/>
  <c r="F7" i="2"/>
  <c r="G6" i="2"/>
  <c r="H6" i="2"/>
  <c r="G7" i="2"/>
  <c r="H7" i="2"/>
  <c r="B8" i="2"/>
  <c r="C8" i="2"/>
  <c r="A8" i="2"/>
  <c r="A6" i="2"/>
  <c r="B3" i="2"/>
  <c r="C9" i="2"/>
  <c r="D8" i="2"/>
  <c r="D9" i="2"/>
  <c r="E8" i="2"/>
  <c r="F8" i="2"/>
  <c r="E9" i="2"/>
  <c r="F9" i="2"/>
  <c r="G8" i="2"/>
  <c r="G9" i="2"/>
  <c r="H8" i="2"/>
  <c r="B10" i="2"/>
  <c r="H9" i="2"/>
  <c r="B11" i="2"/>
  <c r="A10" i="2"/>
  <c r="C10" i="2"/>
  <c r="D10" i="2"/>
  <c r="C11" i="2"/>
  <c r="E10" i="2"/>
  <c r="D11" i="2"/>
  <c r="E11" i="2"/>
  <c r="F10" i="2"/>
  <c r="F11" i="2"/>
  <c r="G10" i="2"/>
  <c r="G11" i="2"/>
  <c r="H10" i="2"/>
  <c r="B12" i="2"/>
  <c r="H11" i="2"/>
  <c r="A12" i="2"/>
  <c r="B13" i="2"/>
  <c r="C12" i="2"/>
  <c r="C13" i="2"/>
  <c r="D12" i="2"/>
  <c r="D13" i="2"/>
  <c r="E12" i="2"/>
  <c r="E13" i="2"/>
  <c r="F12" i="2"/>
  <c r="G12" i="2"/>
  <c r="F13" i="2"/>
  <c r="G13" i="2"/>
  <c r="H12" i="2"/>
  <c r="H13" i="2"/>
  <c r="B14" i="2"/>
  <c r="A14" i="2"/>
  <c r="B15" i="2"/>
  <c r="C14" i="2"/>
  <c r="C15" i="2"/>
  <c r="D14" i="2"/>
  <c r="D15" i="2"/>
  <c r="E14" i="2"/>
  <c r="F14" i="2"/>
  <c r="E15" i="2"/>
  <c r="F15" i="2"/>
  <c r="H3" i="2"/>
  <c r="O6" i="2"/>
  <c r="AI21" i="2"/>
  <c r="AJ21" i="2"/>
  <c r="H4" i="2"/>
  <c r="P6" i="2"/>
  <c r="O7" i="2"/>
  <c r="J8" i="2"/>
  <c r="P7" i="2"/>
  <c r="I8" i="2"/>
  <c r="I6" i="2"/>
  <c r="K8" i="2"/>
  <c r="J3" i="2"/>
  <c r="J9" i="2"/>
  <c r="K9" i="2"/>
  <c r="L8" i="2"/>
  <c r="M8" i="2"/>
  <c r="L9" i="2"/>
  <c r="M9" i="2"/>
  <c r="N8" i="2"/>
  <c r="N9" i="2"/>
  <c r="O8" i="2"/>
  <c r="O9" i="2"/>
  <c r="P8" i="2"/>
  <c r="J10" i="2"/>
  <c r="P9" i="2"/>
  <c r="I10" i="2"/>
  <c r="K10" i="2"/>
  <c r="J11" i="2"/>
  <c r="L10" i="2"/>
  <c r="K11" i="2"/>
  <c r="M10" i="2"/>
  <c r="L11" i="2"/>
  <c r="M11" i="2"/>
  <c r="N10" i="2"/>
  <c r="N11" i="2"/>
  <c r="O10" i="2"/>
  <c r="P10" i="2"/>
  <c r="O11" i="2"/>
  <c r="P11" i="2"/>
  <c r="J12" i="2"/>
  <c r="J13" i="2"/>
  <c r="K12" i="2"/>
  <c r="I12" i="2"/>
  <c r="K13" i="2"/>
  <c r="L12" i="2"/>
  <c r="M12" i="2"/>
  <c r="L13" i="2"/>
  <c r="N12" i="2"/>
  <c r="O12" i="2"/>
  <c r="P12" i="2"/>
  <c r="J14" i="2"/>
  <c r="K14" i="2"/>
  <c r="I14" i="2"/>
  <c r="L14" i="2"/>
  <c r="M14" i="2"/>
  <c r="N14" i="2"/>
  <c r="W6" i="2"/>
  <c r="P3" i="2"/>
  <c r="AI22" i="2"/>
  <c r="AJ22" i="2"/>
  <c r="P4" i="2"/>
  <c r="X6" i="2"/>
  <c r="R8" i="2"/>
  <c r="Q6" i="2"/>
  <c r="S8" i="2"/>
  <c r="R3" i="2"/>
  <c r="Q8" i="2"/>
  <c r="T8" i="2"/>
  <c r="U8" i="2"/>
  <c r="V8" i="2"/>
  <c r="W8" i="2"/>
  <c r="X8" i="2"/>
  <c r="R10" i="2"/>
  <c r="S10" i="2"/>
  <c r="Q10" i="2"/>
  <c r="T10" i="2"/>
  <c r="U10" i="2"/>
  <c r="V10" i="2"/>
  <c r="W10" i="2"/>
  <c r="X10" i="2"/>
  <c r="R12" i="2"/>
  <c r="Q12" i="2"/>
  <c r="S12" i="2"/>
  <c r="T12" i="2"/>
  <c r="U12" i="2"/>
  <c r="V12" i="2"/>
  <c r="W12" i="2"/>
  <c r="X12" i="2"/>
  <c r="R14" i="2"/>
  <c r="Q14" i="2"/>
  <c r="S14" i="2"/>
  <c r="T14" i="2"/>
  <c r="U14" i="2"/>
  <c r="V14" i="2"/>
  <c r="W14" i="2"/>
  <c r="X14" i="2"/>
  <c r="R16" i="2"/>
  <c r="X3" i="2"/>
  <c r="AI23" i="2"/>
  <c r="AJ23" i="2"/>
  <c r="X4" i="2"/>
  <c r="Q16" i="2"/>
  <c r="AA6" i="2"/>
  <c r="AB6" i="2"/>
  <c r="AC6" i="2"/>
  <c r="AD6" i="2"/>
  <c r="AE6" i="2"/>
  <c r="AF6" i="2"/>
  <c r="Z8" i="2"/>
  <c r="AF7" i="2"/>
  <c r="Z3" i="2"/>
  <c r="Y6" i="2"/>
  <c r="Y8" i="2"/>
  <c r="AA8" i="2"/>
  <c r="AB8" i="2"/>
  <c r="AC8" i="2"/>
  <c r="AD8" i="2"/>
  <c r="AE8" i="2"/>
  <c r="AF8" i="2"/>
  <c r="Z10" i="2"/>
  <c r="AF9" i="2"/>
  <c r="AA10" i="2"/>
  <c r="Y10" i="2"/>
  <c r="AB10" i="2"/>
  <c r="AC10" i="2"/>
  <c r="AD10" i="2"/>
  <c r="AE10" i="2"/>
  <c r="AF10" i="2"/>
  <c r="AE11" i="2"/>
  <c r="AF11" i="2"/>
  <c r="Z12" i="2"/>
  <c r="AA12" i="2"/>
  <c r="Y12" i="2"/>
  <c r="AB12" i="2"/>
  <c r="AC12" i="2"/>
  <c r="AD12" i="2"/>
  <c r="AE12" i="2"/>
  <c r="AE13" i="2"/>
  <c r="AF12" i="2"/>
  <c r="Z14" i="2"/>
  <c r="AF13" i="2"/>
  <c r="AA14" i="2"/>
  <c r="Y14" i="2"/>
  <c r="AB14" i="2"/>
  <c r="E22" i="2"/>
  <c r="F22" i="2"/>
  <c r="AF3" i="2"/>
  <c r="AI24" i="2"/>
  <c r="AJ24" i="2"/>
  <c r="AF4" i="2"/>
  <c r="G22" i="2"/>
  <c r="H22" i="2"/>
  <c r="H23" i="2"/>
  <c r="B24" i="2"/>
  <c r="A22" i="2"/>
  <c r="C24" i="2"/>
  <c r="A24" i="2"/>
  <c r="B19" i="2"/>
  <c r="D24" i="2"/>
  <c r="E24" i="2"/>
  <c r="F24" i="2"/>
  <c r="G24" i="2"/>
  <c r="H24" i="2"/>
  <c r="H25" i="2"/>
  <c r="B26" i="2"/>
  <c r="A26" i="2"/>
  <c r="C26" i="2"/>
  <c r="D26" i="2"/>
  <c r="E26" i="2"/>
  <c r="F26" i="2"/>
  <c r="G26" i="2"/>
  <c r="G27" i="2"/>
  <c r="H26" i="2"/>
  <c r="H27" i="2"/>
  <c r="B28" i="2"/>
  <c r="C28" i="2"/>
  <c r="A28" i="2"/>
  <c r="D28" i="2"/>
  <c r="E28" i="2"/>
  <c r="F28" i="2"/>
  <c r="G28" i="2"/>
  <c r="H28" i="2"/>
  <c r="B30" i="2"/>
  <c r="A30" i="2"/>
  <c r="C30" i="2"/>
  <c r="D30" i="2"/>
  <c r="E30" i="2"/>
  <c r="F30" i="2"/>
  <c r="G30" i="2"/>
  <c r="H19" i="2"/>
  <c r="P22" i="2"/>
  <c r="P23" i="2"/>
  <c r="J24" i="2"/>
  <c r="AI25" i="2"/>
  <c r="AJ25" i="2"/>
  <c r="H20" i="2"/>
  <c r="I22" i="2"/>
  <c r="K24" i="2"/>
  <c r="I24" i="2"/>
  <c r="J19" i="2"/>
  <c r="L24" i="2"/>
  <c r="M24" i="2"/>
  <c r="N24" i="2"/>
  <c r="O24" i="2"/>
  <c r="P24" i="2"/>
  <c r="J26" i="2"/>
  <c r="K26" i="2"/>
  <c r="I26" i="2"/>
  <c r="L26" i="2"/>
  <c r="M26" i="2"/>
  <c r="N26" i="2"/>
  <c r="O26" i="2"/>
  <c r="P26" i="2"/>
  <c r="J28" i="2"/>
  <c r="K28" i="2"/>
  <c r="I28" i="2"/>
  <c r="L28" i="2"/>
  <c r="M28" i="2"/>
  <c r="N28" i="2"/>
  <c r="O28" i="2"/>
  <c r="P28" i="2"/>
  <c r="J30" i="2"/>
  <c r="K30" i="2"/>
  <c r="I30" i="2"/>
  <c r="L30" i="2"/>
  <c r="M30" i="2"/>
  <c r="N30" i="2"/>
  <c r="O30" i="2"/>
  <c r="P30" i="2"/>
  <c r="P19" i="2"/>
  <c r="J32" i="2"/>
  <c r="S22" i="2"/>
  <c r="P20" i="2"/>
  <c r="AI26" i="2"/>
  <c r="AJ26" i="2"/>
  <c r="T22" i="2"/>
  <c r="U22" i="2"/>
  <c r="V22" i="2"/>
  <c r="W22" i="2"/>
  <c r="X22" i="2"/>
  <c r="X23" i="2"/>
  <c r="R24" i="2"/>
  <c r="S24" i="2"/>
  <c r="R19" i="2"/>
  <c r="Q24" i="2"/>
  <c r="Q22" i="2"/>
  <c r="T24" i="2"/>
  <c r="U24" i="2"/>
  <c r="V24" i="2"/>
  <c r="W24" i="2"/>
  <c r="X24" i="2"/>
  <c r="R26" i="2"/>
  <c r="S26" i="2"/>
  <c r="Q26" i="2"/>
  <c r="T26" i="2"/>
  <c r="U26" i="2"/>
  <c r="V26" i="2"/>
  <c r="W26" i="2"/>
  <c r="X26" i="2"/>
  <c r="X27" i="2"/>
  <c r="R28" i="2"/>
  <c r="S28" i="2"/>
  <c r="Q28" i="2"/>
  <c r="T28" i="2"/>
  <c r="U28" i="2"/>
  <c r="V28" i="2"/>
  <c r="W28" i="2"/>
  <c r="X28" i="2"/>
  <c r="W29" i="2"/>
  <c r="X29" i="2"/>
  <c r="R30" i="2"/>
  <c r="Q30" i="2"/>
  <c r="S30" i="2"/>
  <c r="T30" i="2"/>
  <c r="U30" i="2"/>
  <c r="X19" i="2"/>
  <c r="AD22" i="2"/>
  <c r="AE22" i="2"/>
  <c r="X20" i="2"/>
  <c r="AI27" i="2"/>
  <c r="AJ27" i="2"/>
  <c r="AE23" i="2"/>
  <c r="AF22" i="2"/>
  <c r="AF23" i="2"/>
  <c r="Z24" i="2"/>
  <c r="AA24" i="2"/>
  <c r="Y22" i="2"/>
  <c r="Y24" i="2"/>
  <c r="Z19" i="2"/>
  <c r="AB24" i="2"/>
  <c r="AC24" i="2"/>
  <c r="AD24" i="2"/>
  <c r="AE24" i="2"/>
  <c r="AF24" i="2"/>
  <c r="Z26" i="2"/>
  <c r="AF25" i="2"/>
  <c r="AA26" i="2"/>
  <c r="Y26" i="2"/>
  <c r="AB26" i="2"/>
  <c r="AC26" i="2"/>
  <c r="AD26" i="2"/>
  <c r="AE26" i="2"/>
  <c r="AF26" i="2"/>
  <c r="Z28" i="2"/>
  <c r="AF27" i="2"/>
  <c r="AA28" i="2"/>
  <c r="Y28" i="2"/>
  <c r="AB28" i="2"/>
  <c r="AC28" i="2"/>
  <c r="AD28" i="2"/>
  <c r="AE28" i="2"/>
  <c r="AF28" i="2"/>
  <c r="AF29" i="2"/>
  <c r="Z30" i="2"/>
  <c r="Y30" i="2"/>
  <c r="AA30" i="2"/>
  <c r="AB30" i="2"/>
  <c r="AC30" i="2"/>
  <c r="AD30" i="2"/>
  <c r="AE30" i="2"/>
  <c r="AF30" i="2"/>
  <c r="AF31" i="2"/>
  <c r="AF19" i="2"/>
  <c r="B38" i="2"/>
  <c r="C38" i="2"/>
  <c r="A38" i="2"/>
  <c r="AI28" i="2"/>
  <c r="AJ28" i="2"/>
  <c r="AF20" i="2"/>
  <c r="D38" i="2"/>
  <c r="E38" i="2"/>
  <c r="F38" i="2"/>
  <c r="G38" i="2"/>
  <c r="H38" i="2"/>
  <c r="B40" i="2"/>
  <c r="C40" i="2"/>
  <c r="A40" i="2"/>
  <c r="D40" i="2"/>
  <c r="E40" i="2"/>
  <c r="F40" i="2"/>
  <c r="G40" i="2"/>
  <c r="B35" i="2"/>
  <c r="H40" i="2"/>
  <c r="B42" i="2"/>
  <c r="A42" i="2"/>
  <c r="C42" i="2"/>
  <c r="D42" i="2"/>
  <c r="E42" i="2"/>
  <c r="F42" i="2"/>
  <c r="G42" i="2"/>
  <c r="H42" i="2"/>
  <c r="B44" i="2"/>
  <c r="A44" i="2"/>
  <c r="C44" i="2"/>
  <c r="D44" i="2"/>
  <c r="E44" i="2"/>
  <c r="F44" i="2"/>
  <c r="G44" i="2"/>
  <c r="H44" i="2"/>
  <c r="B46" i="2"/>
  <c r="C46" i="2"/>
  <c r="A46" i="2"/>
  <c r="L38" i="2"/>
  <c r="H35" i="2"/>
  <c r="H36" i="2"/>
  <c r="AI29" i="2"/>
  <c r="AJ29" i="2"/>
  <c r="M38" i="2"/>
  <c r="N38" i="2"/>
  <c r="O38" i="2"/>
  <c r="P38" i="2"/>
  <c r="J40" i="2"/>
  <c r="I38" i="2"/>
  <c r="I40" i="2"/>
  <c r="K40" i="2"/>
  <c r="L40" i="2"/>
  <c r="J35" i="2"/>
  <c r="M40" i="2"/>
  <c r="N40" i="2"/>
  <c r="O40" i="2"/>
  <c r="P40" i="2"/>
  <c r="J42" i="2"/>
  <c r="K42" i="2"/>
  <c r="I42" i="2"/>
  <c r="L42" i="2"/>
  <c r="M42" i="2"/>
  <c r="N42" i="2"/>
  <c r="O42" i="2"/>
  <c r="P42" i="2"/>
  <c r="J44" i="2"/>
  <c r="P43" i="2"/>
  <c r="K44" i="2"/>
  <c r="I44" i="2"/>
  <c r="L44" i="2"/>
  <c r="M44" i="2"/>
  <c r="N44" i="2"/>
  <c r="O44" i="2"/>
  <c r="P44" i="2"/>
  <c r="J46" i="2"/>
  <c r="P45" i="2"/>
  <c r="K46" i="2"/>
  <c r="I46" i="2"/>
  <c r="L46" i="2"/>
  <c r="M46" i="2"/>
  <c r="N46" i="2"/>
  <c r="P35" i="2"/>
  <c r="W38" i="2"/>
  <c r="X38" i="2"/>
  <c r="X39" i="2"/>
  <c r="R40" i="2"/>
  <c r="P36" i="2"/>
  <c r="AI30" i="2"/>
  <c r="AJ30" i="2"/>
  <c r="Q40" i="2"/>
  <c r="S40" i="2"/>
  <c r="Q38" i="2"/>
  <c r="T40" i="2"/>
  <c r="R35" i="2"/>
  <c r="U40" i="2"/>
  <c r="V40" i="2"/>
  <c r="W40" i="2"/>
  <c r="X40" i="2"/>
  <c r="X41" i="2"/>
  <c r="R42" i="2"/>
  <c r="S42" i="2"/>
  <c r="Q42" i="2"/>
  <c r="T42" i="2"/>
  <c r="U42" i="2"/>
  <c r="V42" i="2"/>
  <c r="W42" i="2"/>
  <c r="X42" i="2"/>
  <c r="X43" i="2"/>
  <c r="R44" i="2"/>
  <c r="S44" i="2"/>
  <c r="Q44" i="2"/>
  <c r="T44" i="2"/>
  <c r="U44" i="2"/>
  <c r="V44" i="2"/>
  <c r="W44" i="2"/>
  <c r="X44" i="2"/>
  <c r="X45" i="2"/>
  <c r="R46" i="2"/>
  <c r="S46" i="2"/>
  <c r="Q46" i="2"/>
  <c r="T46" i="2"/>
  <c r="U46" i="2"/>
  <c r="V46" i="2"/>
  <c r="W46" i="2"/>
  <c r="X46" i="2"/>
  <c r="Z38" i="2"/>
  <c r="X47" i="2"/>
  <c r="X35" i="2"/>
  <c r="AI31" i="2"/>
  <c r="AJ31" i="2"/>
  <c r="X36" i="2"/>
  <c r="AA38" i="2"/>
  <c r="Y38" i="2"/>
  <c r="AB38" i="2"/>
  <c r="AC38" i="2"/>
  <c r="AD38" i="2"/>
  <c r="AE38" i="2"/>
  <c r="AF38" i="2"/>
  <c r="AE39" i="2"/>
  <c r="AF39" i="2"/>
  <c r="Z40" i="2"/>
  <c r="AA40" i="2"/>
  <c r="Y40" i="2"/>
  <c r="AB40" i="2"/>
  <c r="AC40" i="2"/>
  <c r="AD40" i="2"/>
  <c r="Z35" i="2"/>
  <c r="AE40" i="2"/>
  <c r="AF40" i="2"/>
  <c r="AF41" i="2"/>
  <c r="Z42" i="2"/>
  <c r="AA42" i="2"/>
  <c r="Y42" i="2"/>
  <c r="AB42" i="2"/>
  <c r="AC42" i="2"/>
  <c r="AD42" i="2"/>
  <c r="AE42" i="2"/>
  <c r="AF42" i="2"/>
  <c r="AF43" i="2"/>
  <c r="Z44" i="2"/>
  <c r="Y44" i="2"/>
  <c r="AA44" i="2"/>
  <c r="AB44" i="2"/>
  <c r="AC44" i="2"/>
  <c r="AD44" i="2"/>
  <c r="AE44" i="2"/>
  <c r="AF44" i="2"/>
  <c r="AE45" i="2"/>
  <c r="Z46" i="2"/>
  <c r="AF45" i="2"/>
  <c r="AA46" i="2"/>
  <c r="Y46" i="2"/>
  <c r="AB46" i="2"/>
  <c r="AF35" i="2"/>
  <c r="AF36" i="2"/>
  <c r="AI34" i="2"/>
  <c r="AJ34" i="2"/>
  <c r="AI7" i="2"/>
  <c r="AI9" i="2"/>
  <c r="AI11" i="2"/>
</calcChain>
</file>

<file path=xl/sharedStrings.xml><?xml version="1.0" encoding="utf-8"?>
<sst xmlns="http://schemas.openxmlformats.org/spreadsheetml/2006/main" count="202" uniqueCount="54">
  <si>
    <t>Trabajador:</t>
  </si>
  <si>
    <t>AÑO</t>
  </si>
  <si>
    <t>Horas mes:</t>
  </si>
  <si>
    <t>H. acumula:</t>
  </si>
  <si>
    <t>Sem</t>
  </si>
  <si>
    <t>lun</t>
  </si>
  <si>
    <t>mar</t>
  </si>
  <si>
    <t>mier</t>
  </si>
  <si>
    <t>juev</t>
  </si>
  <si>
    <t>vier</t>
  </si>
  <si>
    <t>sab</t>
  </si>
  <si>
    <t>dom</t>
  </si>
  <si>
    <t>Convenio</t>
  </si>
  <si>
    <t>F</t>
  </si>
  <si>
    <t>Trabajador</t>
  </si>
  <si>
    <t>horas</t>
  </si>
  <si>
    <t>Horas trabajadas:</t>
  </si>
  <si>
    <t>Mes</t>
  </si>
  <si>
    <t>Acumula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</si>
  <si>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</si>
  <si>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</si>
  <si>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</si>
  <si>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</si>
  <si>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</si>
  <si>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</si>
  <si>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</si>
  <si>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</si>
  <si>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</si>
  <si>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</si>
  <si>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</si>
  <si>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</si>
  <si>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Festivo:</t>
  </si>
  <si>
    <t>Domingo / Festivo</t>
  </si>
  <si>
    <t>Vacaciones</t>
  </si>
  <si>
    <t>IT</t>
  </si>
  <si>
    <t>Ausencias</t>
  </si>
  <si>
    <t>HORARIO INVIERNO</t>
  </si>
  <si>
    <t>Cada año ajustamos hora de entrada y hora de salida para hacer el cuadre de calendario</t>
  </si>
  <si>
    <t>L</t>
  </si>
  <si>
    <t>M</t>
  </si>
  <si>
    <t>X</t>
  </si>
  <si>
    <t>J</t>
  </si>
  <si>
    <t>V</t>
  </si>
  <si>
    <t>HORARIO VERANO / REDUCIDO</t>
  </si>
  <si>
    <t>Este año Agosto, septiembre</t>
  </si>
  <si>
    <t>H año anterior</t>
  </si>
  <si>
    <t>Diferencia Jornada</t>
  </si>
  <si>
    <t>Suponiendo vac.en jornada continua, horas día</t>
  </si>
  <si>
    <t>Dias aprox de vacaciones</t>
  </si>
  <si>
    <t>Semanas de trabajo al año</t>
  </si>
  <si>
    <t>dias</t>
  </si>
  <si>
    <t xml:space="preserve">Del </t>
  </si>
  <si>
    <t>Al</t>
  </si>
  <si>
    <t>Convenio hasta 24-02-25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</si>
</sst>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"/>
    <numFmt numFmtId="165" formatCode="mmm"/>
    <numFmt numFmtId="166" formatCode="d"/>
    <numFmt numFmtId="167" formatCode="dd\-mm\-yy;@"/>
    <numFmt numFmtId="168" formatCode="#,##0.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669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83">
    <xf numFmtId="0" fontId="0" fillId="0" borderId="0" xfId="0"/>
    <xf numFmtId="1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" fontId="2" fillId="0" borderId="0" xfId="0" applyNumberFormat="1" applyFont="1" applyAlignment="1">
      <alignment vertical="center"/>
    </xf>
    <xf numFmtId="0" fontId="2" fillId="0" borderId="0" xfId="0" applyFont="1"/>
    <xf numFmtId="0" fontId="1" fillId="0" borderId="0" xfId="0" applyFont="1"/>
    <xf numFmtId="0" fontId="4" fillId="0" borderId="0" xfId="0" applyFont="1" applyAlignment="1">
      <alignment horizontal="left"/>
    </xf>
    <xf numFmtId="1" fontId="5" fillId="0" borderId="0" xfId="0" applyNumberFormat="1" applyFont="1"/>
    <xf numFmtId="1" fontId="5" fillId="0" borderId="0" xfId="0" applyNumberFormat="1" applyFont="1" applyAlignment="1">
      <alignment horizontal="center"/>
    </xf>
    <xf numFmtId="1" fontId="5" fillId="0" borderId="0" xfId="1" applyNumberFormat="1" applyFont="1" applyAlignment="1">
      <alignment horizontal="center" vertical="center"/>
    </xf>
    <xf numFmtId="166" fontId="2" fillId="0" borderId="0" xfId="0" applyNumberFormat="1" applyFont="1"/>
    <xf numFmtId="166" fontId="2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" fontId="12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4" fontId="11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166" fontId="7" fillId="0" borderId="0" xfId="0" applyNumberFormat="1" applyFont="1" applyAlignment="1">
      <alignment horizontal="left"/>
    </xf>
    <xf numFmtId="4" fontId="1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3" fillId="0" borderId="0" xfId="0" applyNumberFormat="1" applyFont="1"/>
    <xf numFmtId="167" fontId="3" fillId="0" borderId="0" xfId="0" applyNumberFormat="1" applyFont="1"/>
    <xf numFmtId="4" fontId="11" fillId="4" borderId="0" xfId="0" applyNumberFormat="1" applyFont="1" applyFill="1" applyAlignment="1">
      <alignment horizontal="right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" fontId="3" fillId="0" borderId="0" xfId="0" applyNumberFormat="1" applyFont="1"/>
    <xf numFmtId="0" fontId="15" fillId="2" borderId="0" xfId="0" applyFont="1" applyFill="1" applyAlignment="1">
      <alignment horizontal="left" vertical="center"/>
    </xf>
    <xf numFmtId="0" fontId="3" fillId="2" borderId="0" xfId="0" applyFont="1" applyFill="1"/>
    <xf numFmtId="0" fontId="15" fillId="0" borderId="0" xfId="0" applyFont="1" applyAlignment="1">
      <alignment horizontal="center" vertical="center"/>
    </xf>
    <xf numFmtId="0" fontId="10" fillId="5" borderId="0" xfId="0" applyFont="1" applyFill="1" applyAlignment="1">
      <alignment horizontal="left" vertical="center"/>
    </xf>
    <xf numFmtId="0" fontId="3" fillId="5" borderId="0" xfId="0" applyFont="1" applyFill="1"/>
    <xf numFmtId="0" fontId="2" fillId="4" borderId="0" xfId="0" applyFont="1" applyFill="1"/>
    <xf numFmtId="0" fontId="2" fillId="6" borderId="0" xfId="0" applyFont="1" applyFill="1"/>
    <xf numFmtId="0" fontId="3" fillId="6" borderId="0" xfId="0" applyFont="1" applyFill="1"/>
    <xf numFmtId="2" fontId="3" fillId="0" borderId="0" xfId="0" applyNumberFormat="1" applyFont="1"/>
    <xf numFmtId="165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8" fontId="3" fillId="0" borderId="1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left" vertical="center"/>
    </xf>
    <xf numFmtId="165" fontId="2" fillId="0" borderId="2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6" fontId="9" fillId="2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166" fontId="9" fillId="3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7" fontId="0" fillId="0" borderId="0" xfId="0" applyNumberFormat="1" applyAlignment="1" applyProtection="1">
      <alignment horizontal="right"/>
      <protection locked="0"/>
    </xf>
    <xf numFmtId="166" fontId="3" fillId="0" borderId="0" xfId="0" applyNumberFormat="1" applyFont="1"/>
    <xf numFmtId="0" fontId="16" fillId="2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/>
    </xf>
    <xf numFmtId="164" fontId="17" fillId="0" borderId="0" xfId="0" applyNumberFormat="1" applyFont="1" applyAlignment="1">
      <alignment horizontal="center"/>
    </xf>
    <xf numFmtId="0" fontId="11" fillId="7" borderId="2" xfId="0" applyFont="1" applyFill="1" applyBorder="1" applyAlignment="1">
      <alignment horizontal="center"/>
    </xf>
    <xf numFmtId="0" fontId="10" fillId="7" borderId="0" xfId="0" applyFont="1" applyFill="1" applyAlignment="1">
      <alignment horizontal="center"/>
    </xf>
    <xf numFmtId="168" fontId="4" fillId="0" borderId="0" xfId="0" applyNumberFormat="1" applyFont="1" applyAlignment="1">
      <alignment horizontal="left"/>
    </xf>
    <xf numFmtId="0" fontId="11" fillId="0" borderId="0" xfId="0" applyFont="1" applyAlignment="1">
      <alignment horizontal="center" wrapText="1"/>
    </xf>
    <xf numFmtId="0" fontId="18" fillId="0" borderId="0" xfId="0" applyFont="1" applyAlignment="1">
      <alignment vertical="center"/>
    </xf>
    <xf numFmtId="0" fontId="16" fillId="0" borderId="3" xfId="0" applyFont="1" applyBorder="1" applyAlignment="1">
      <alignment horizontal="center" vertical="center"/>
    </xf>
    <xf numFmtId="20" fontId="0" fillId="0" borderId="0" xfId="0" applyNumberFormat="1"/>
    <xf numFmtId="2" fontId="0" fillId="0" borderId="0" xfId="0" applyNumberFormat="1"/>
    <xf numFmtId="4" fontId="0" fillId="0" borderId="0" xfId="0" applyNumberFormat="1"/>
    <xf numFmtId="2" fontId="11" fillId="4" borderId="0" xfId="0" applyNumberFormat="1" applyFont="1" applyFill="1" applyAlignment="1">
      <alignment horizontal="center"/>
    </xf>
    <xf numFmtId="0" fontId="11" fillId="9" borderId="2" xfId="0" applyFont="1" applyFill="1" applyBorder="1" applyAlignment="1">
      <alignment horizontal="center"/>
    </xf>
    <xf numFmtId="20" fontId="3" fillId="0" borderId="0" xfId="0" applyNumberFormat="1" applyFont="1"/>
    <xf numFmtId="2" fontId="11" fillId="0" borderId="0" xfId="0" applyNumberFormat="1" applyFont="1" applyAlignment="1">
      <alignment horizontal="center"/>
    </xf>
    <xf numFmtId="14" fontId="11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4" fontId="1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0" fillId="8" borderId="0" xfId="0" applyFill="1" applyAlignment="1">
      <alignment horizontal="center"/>
    </xf>
    <xf numFmtId="17" fontId="6" fillId="0" borderId="2" xfId="0" applyNumberFormat="1" applyFont="1" applyBorder="1" applyAlignment="1">
      <alignment horizontal="center" vertical="center"/>
    </xf>
    <xf numFmtId="164" fontId="18" fillId="0" borderId="0" xfId="0" applyNumberFormat="1" applyFont="1" applyAlignment="1">
      <alignment horizontal="center"/>
    </xf>
  </cellXfs>
  <cellStyles count="3">
    <cellStyle name="Normal" xfId="0" builtinId="0"/>
    <cellStyle name="Normal 2" xfId="1" xr:uid="{BD2D6F6B-B940-4CB9-8C04-CDD5B54D14EC}"/>
    <cellStyle name="Normal 2 3 3" xfId="2" xr:uid="{ED9A7FC6-B103-43BE-A5FD-400E6C3B44E9}"/>
  </cellStyles>
  <dxfs count="0"/>
  <tableStyles count="0" defaultTableStyle="TableStyleMedium2" defaultPivotStyle="PivotStyleLight16"/>
  <colors>
    <mruColors>
      <color rgb="FF0066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FFD0F-CF36-4731-B342-CCB080863D08}">
  <dimension ref="A1:AP71"/>
  <sheetViews>
    <sheetView tabSelected="1" zoomScale="115" zoomScaleNormal="115" workbookViewId="0">
      <selection activeCell="AM16" sqref="AM16"/>
    </sheetView>
  </sheetViews>
  <sheetFormatPr baseColWidth="10" defaultColWidth="12.28515625" defaultRowHeight="12.75" x14ac:dyDescent="0.2"/>
  <cols>
    <col min="1" max="1" width="3.42578125" style="1" customWidth="1"/>
    <col min="2" max="2" width="5.7109375" style="2" customWidth="1"/>
    <col min="3" max="7" width="4.85546875" style="2" customWidth="1"/>
    <col min="8" max="8" width="6.85546875" style="6" customWidth="1"/>
    <col min="9" max="9" width="3.42578125" style="1" customWidth="1"/>
    <col min="10" max="11" width="4.85546875" style="2" customWidth="1"/>
    <col min="12" max="12" width="5.85546875" style="2" customWidth="1"/>
    <col min="13" max="13" width="4.85546875" style="2" customWidth="1"/>
    <col min="14" max="14" width="6.5703125" style="2" customWidth="1"/>
    <col min="15" max="15" width="5.7109375" style="2" customWidth="1"/>
    <col min="16" max="16" width="5.85546875" style="6" bestFit="1" customWidth="1"/>
    <col min="17" max="17" width="5.28515625" style="1" customWidth="1"/>
    <col min="18" max="18" width="5.42578125" style="2" bestFit="1" customWidth="1"/>
    <col min="19" max="23" width="4.85546875" style="2" customWidth="1"/>
    <col min="24" max="24" width="6.28515625" style="2" bestFit="1" customWidth="1"/>
    <col min="25" max="25" width="5.28515625" style="1" bestFit="1" customWidth="1"/>
    <col min="26" max="31" width="4.85546875" style="2" customWidth="1"/>
    <col min="32" max="32" width="8.42578125" style="2" bestFit="1" customWidth="1"/>
    <col min="33" max="33" width="3.85546875" style="2" customWidth="1"/>
    <col min="34" max="34" width="21.5703125" style="8" customWidth="1"/>
    <col min="35" max="35" width="14.140625" style="2" customWidth="1"/>
    <col min="36" max="36" width="12" style="2" customWidth="1"/>
    <col min="37" max="37" width="4.42578125" style="2" customWidth="1"/>
    <col min="38" max="38" width="12.28515625" style="2"/>
    <col min="39" max="39" width="21.28515625" style="2" bestFit="1" customWidth="1"/>
    <col min="40" max="16384" width="12.28515625" style="2"/>
  </cols>
  <sheetData>
    <row r="1" spans="1:41" ht="21" x14ac:dyDescent="0.35">
      <c r="G1" s="3"/>
      <c r="H1" s="4" t="s">
        <v>0</v>
      </c>
      <c r="I1" s="5"/>
      <c r="J1" s="66"/>
      <c r="K1" s="3"/>
      <c r="AD1" s="7" t="s">
        <v>1</v>
      </c>
      <c r="AE1" s="82">
        <v>45658</v>
      </c>
      <c r="AF1" s="82"/>
    </row>
    <row r="2" spans="1:41" ht="5.0999999999999996" customHeight="1" x14ac:dyDescent="0.2">
      <c r="A2" s="9"/>
      <c r="H2" s="2"/>
      <c r="I2" s="9"/>
      <c r="P2" s="2"/>
      <c r="Q2" s="9"/>
      <c r="Y2" s="9"/>
    </row>
    <row r="3" spans="1:41" ht="15.75" x14ac:dyDescent="0.25">
      <c r="B3" s="81">
        <f>+B8</f>
        <v>45663</v>
      </c>
      <c r="C3" s="81"/>
      <c r="D3" s="81"/>
      <c r="E3" s="81"/>
      <c r="F3" s="45" t="s">
        <v>2</v>
      </c>
      <c r="G3" s="46"/>
      <c r="H3" s="54">
        <f>SUM(B7:H7,B9:H9,B11:H11,B13:H13,B15:H15)</f>
        <v>159</v>
      </c>
      <c r="J3" s="81">
        <f>+J8</f>
        <v>45691</v>
      </c>
      <c r="K3" s="81"/>
      <c r="L3" s="81"/>
      <c r="M3" s="81"/>
      <c r="N3" s="45" t="s">
        <v>2</v>
      </c>
      <c r="O3" s="46"/>
      <c r="P3" s="54">
        <f>SUM(J7:P7,J9:P9,J11:P11,J13:P13,J15:P15)</f>
        <v>125</v>
      </c>
      <c r="R3" s="81">
        <f>+R8</f>
        <v>45719</v>
      </c>
      <c r="S3" s="81"/>
      <c r="T3" s="81"/>
      <c r="U3" s="81"/>
      <c r="V3" s="45" t="s">
        <v>2</v>
      </c>
      <c r="W3" s="46"/>
      <c r="X3" s="54">
        <f>SUM(R7:X7,R9:X9,R11:X11,R13:X13,R15:X15)</f>
        <v>0</v>
      </c>
      <c r="Z3" s="81">
        <f>+Z8</f>
        <v>45754</v>
      </c>
      <c r="AA3" s="81"/>
      <c r="AB3" s="81"/>
      <c r="AC3" s="81"/>
      <c r="AD3" s="45" t="s">
        <v>2</v>
      </c>
      <c r="AE3" s="46"/>
      <c r="AF3" s="54">
        <f>SUM(Z7:AF7,Z9:AF9,Z11:AF11,Z13:AF13,Z15:AF15)</f>
        <v>0</v>
      </c>
      <c r="AH3" s="8" t="s">
        <v>45</v>
      </c>
      <c r="AI3" s="38">
        <v>10.56</v>
      </c>
      <c r="AJ3" s="61">
        <f>+AE1-365</f>
        <v>45293</v>
      </c>
      <c r="AK3" s="6"/>
      <c r="AL3" s="6"/>
      <c r="AM3" s="6"/>
      <c r="AN3" s="6"/>
      <c r="AO3" s="6"/>
    </row>
    <row r="4" spans="1:41" x14ac:dyDescent="0.2">
      <c r="B4" s="81"/>
      <c r="C4" s="81"/>
      <c r="D4" s="81"/>
      <c r="E4" s="81"/>
      <c r="F4" s="45" t="s">
        <v>3</v>
      </c>
      <c r="G4" s="45"/>
      <c r="H4" s="47">
        <f>+H3</f>
        <v>159</v>
      </c>
      <c r="J4" s="81"/>
      <c r="K4" s="81"/>
      <c r="L4" s="81"/>
      <c r="M4" s="81"/>
      <c r="N4" s="45" t="s">
        <v>3</v>
      </c>
      <c r="O4" s="45"/>
      <c r="P4" s="53">
        <f>+P3+H4</f>
        <v>284</v>
      </c>
      <c r="R4" s="81"/>
      <c r="S4" s="81"/>
      <c r="T4" s="81"/>
      <c r="U4" s="81"/>
      <c r="V4" s="45" t="s">
        <v>3</v>
      </c>
      <c r="W4" s="45"/>
      <c r="X4" s="53">
        <f>+X3+P4</f>
        <v>284</v>
      </c>
      <c r="Z4" s="81"/>
      <c r="AA4" s="81"/>
      <c r="AB4" s="81"/>
      <c r="AC4" s="81"/>
      <c r="AD4" s="45" t="s">
        <v>3</v>
      </c>
      <c r="AE4" s="45"/>
      <c r="AF4" s="53">
        <f>+AF3+X4</f>
        <v>284</v>
      </c>
      <c r="AH4" s="24" t="s">
        <v>49</v>
      </c>
      <c r="AI4" s="12">
        <v>8.5</v>
      </c>
      <c r="AJ4" s="12"/>
      <c r="AK4" s="13"/>
      <c r="AL4" s="13"/>
      <c r="AM4" s="12"/>
      <c r="AN4" s="12"/>
      <c r="AO4" s="12"/>
    </row>
    <row r="5" spans="1:41" s="6" customFormat="1" x14ac:dyDescent="0.2">
      <c r="A5" s="10" t="s">
        <v>4</v>
      </c>
      <c r="B5" s="48" t="s">
        <v>5</v>
      </c>
      <c r="C5" s="48" t="s">
        <v>6</v>
      </c>
      <c r="D5" s="48" t="s">
        <v>7</v>
      </c>
      <c r="E5" s="48" t="s">
        <v>8</v>
      </c>
      <c r="F5" s="48" t="s">
        <v>9</v>
      </c>
      <c r="G5" s="48" t="s">
        <v>10</v>
      </c>
      <c r="H5" s="48" t="s">
        <v>11</v>
      </c>
      <c r="I5" s="10" t="s">
        <v>4</v>
      </c>
      <c r="J5" s="48" t="s">
        <v>5</v>
      </c>
      <c r="K5" s="48" t="s">
        <v>6</v>
      </c>
      <c r="L5" s="48" t="s">
        <v>7</v>
      </c>
      <c r="M5" s="48" t="s">
        <v>8</v>
      </c>
      <c r="N5" s="48" t="s">
        <v>9</v>
      </c>
      <c r="O5" s="48" t="s">
        <v>10</v>
      </c>
      <c r="P5" s="48" t="s">
        <v>11</v>
      </c>
      <c r="Q5" s="10" t="s">
        <v>4</v>
      </c>
      <c r="R5" s="48" t="s">
        <v>5</v>
      </c>
      <c r="S5" s="48" t="s">
        <v>6</v>
      </c>
      <c r="T5" s="48" t="s">
        <v>7</v>
      </c>
      <c r="U5" s="48" t="s">
        <v>8</v>
      </c>
      <c r="V5" s="48" t="s">
        <v>9</v>
      </c>
      <c r="W5" s="48" t="s">
        <v>10</v>
      </c>
      <c r="X5" s="48" t="s">
        <v>11</v>
      </c>
      <c r="Y5" s="10" t="s">
        <v>4</v>
      </c>
      <c r="Z5" s="48" t="s">
        <v>5</v>
      </c>
      <c r="AA5" s="48" t="s">
        <v>6</v>
      </c>
      <c r="AB5" s="48" t="s">
        <v>7</v>
      </c>
      <c r="AC5" s="48" t="s">
        <v>8</v>
      </c>
      <c r="AD5" s="48" t="s">
        <v>9</v>
      </c>
      <c r="AE5" s="48" t="s">
        <v>10</v>
      </c>
      <c r="AF5" s="48" t="s">
        <v>11</v>
      </c>
      <c r="AH5" s="19" t="s">
        <v>12</v>
      </c>
      <c r="AI5" s="25">
        <v>1673.33</v>
      </c>
      <c r="AJ5" s="15"/>
      <c r="AK5" s="16"/>
      <c r="AL5" s="17"/>
      <c r="AM5" s="15"/>
      <c r="AN5" s="15"/>
      <c r="AO5" s="15"/>
    </row>
    <row r="6" spans="1:41" s="12" customFormat="1" x14ac:dyDescent="0.2">
      <c r="A6" s="11">
        <f>IF(B6="",WEEKNUM(B8)-1,WEEKNUM(B6))</f>
        <v>1</v>
      </c>
      <c r="B6" s="49"/>
      <c r="C6" s="49"/>
      <c r="D6" s="50">
        <v>45658</v>
      </c>
      <c r="E6" s="52">
        <f t="shared" ref="C6:H8" si="0">+D6+1</f>
        <v>45659</v>
      </c>
      <c r="F6" s="52">
        <f t="shared" si="0"/>
        <v>45660</v>
      </c>
      <c r="G6" s="52">
        <f t="shared" si="0"/>
        <v>45661</v>
      </c>
      <c r="H6" s="50">
        <f t="shared" si="0"/>
        <v>45662</v>
      </c>
      <c r="I6" s="11">
        <f>IF(J6="",WEEKNUM(J8)-1,WEEKNUM(J6))</f>
        <v>5</v>
      </c>
      <c r="J6" s="49"/>
      <c r="K6" s="49"/>
      <c r="L6" s="49"/>
      <c r="M6" s="49"/>
      <c r="N6" s="49"/>
      <c r="O6" s="52">
        <f>+F14+1</f>
        <v>45689</v>
      </c>
      <c r="P6" s="50">
        <f>+O6+1</f>
        <v>45690</v>
      </c>
      <c r="Q6" s="11">
        <f>IF(R6="",WEEKNUM(R8)-1,WEEKNUM(R6))</f>
        <v>9</v>
      </c>
      <c r="R6" s="49"/>
      <c r="S6" s="49"/>
      <c r="T6" s="49"/>
      <c r="U6" s="49"/>
      <c r="V6" s="49"/>
      <c r="W6" s="52">
        <f>+N14+1</f>
        <v>45717</v>
      </c>
      <c r="X6" s="50">
        <f>+W6+1</f>
        <v>45718</v>
      </c>
      <c r="Y6" s="11">
        <f>IF(Z6="",WEEKNUM(Z8)-1,WEEKNUM(Z6))</f>
        <v>14</v>
      </c>
      <c r="Z6" s="49"/>
      <c r="AA6" s="52">
        <f>+R16+1</f>
        <v>45748</v>
      </c>
      <c r="AB6" s="52">
        <f t="shared" ref="AB6:AF6" si="1">+AA6+1</f>
        <v>45749</v>
      </c>
      <c r="AC6" s="52">
        <f t="shared" si="1"/>
        <v>45750</v>
      </c>
      <c r="AD6" s="52">
        <f t="shared" si="1"/>
        <v>45751</v>
      </c>
      <c r="AE6" s="52">
        <f t="shared" si="1"/>
        <v>45752</v>
      </c>
      <c r="AF6" s="50">
        <f t="shared" si="1"/>
        <v>45753</v>
      </c>
      <c r="AH6" s="18" t="s">
        <v>53</v>
      </c>
      <c r="AI6" s="25">
        <f>(AI5/365)*AJ6</f>
        <v>252.14561643835617</v>
      </c>
      <c r="AJ6" s="25">
        <f>+AI14-AH14+1</f>
        <v>55</v>
      </c>
      <c r="AK6" s="16" t="s">
        <v>50</v>
      </c>
      <c r="AL6" s="17"/>
    </row>
    <row r="7" spans="1:41" s="15" customFormat="1" x14ac:dyDescent="0.2">
      <c r="A7" s="14"/>
      <c r="B7" s="67"/>
      <c r="C7" s="51"/>
      <c r="D7" s="59" t="s">
        <v>13</v>
      </c>
      <c r="E7" s="72">
        <f>IF(E6="","",$AC$69)</f>
        <v>6.5</v>
      </c>
      <c r="F7" s="72">
        <f>IF(F6="","",$AD$69)</f>
        <v>6.5</v>
      </c>
      <c r="G7" s="72">
        <f>IF(G6="","",$AE$69)</f>
        <v>0</v>
      </c>
      <c r="H7" s="72">
        <f>IF(H6="","",$AF$69)</f>
        <v>0</v>
      </c>
      <c r="I7" s="14"/>
      <c r="J7" s="51" t="str">
        <f>IF(J6="","",$Z$54)</f>
        <v/>
      </c>
      <c r="K7" s="51" t="str">
        <f>IF(K6="","",$AA$54)</f>
        <v/>
      </c>
      <c r="L7" s="51" t="str">
        <f>IF(L6="","",$AB$54)</f>
        <v/>
      </c>
      <c r="M7" s="51"/>
      <c r="N7" s="51"/>
      <c r="O7" s="62">
        <f>IF(O6="","",$AE$54)</f>
        <v>0</v>
      </c>
      <c r="P7" s="62">
        <f>IF(P6="","",$AF$54)</f>
        <v>0</v>
      </c>
      <c r="Q7" s="14"/>
      <c r="R7" s="51" t="str">
        <f>IF(R6="","",$Z$54)</f>
        <v/>
      </c>
      <c r="S7" s="51" t="str">
        <f>IF(S6="","",$AA$54)</f>
        <v/>
      </c>
      <c r="T7" s="51" t="str">
        <f>IF(T6="","",$AB$54)</f>
        <v/>
      </c>
      <c r="U7" s="51" t="str">
        <f>IF(U6="","",$AC$54)</f>
        <v/>
      </c>
      <c r="V7" s="51" t="str">
        <f>IF(V6="","",$AC$54)</f>
        <v/>
      </c>
      <c r="W7" s="62"/>
      <c r="X7" s="62"/>
      <c r="Y7" s="14"/>
      <c r="Z7" s="51" t="str">
        <f>IF(Z6="","",$Z$54)</f>
        <v/>
      </c>
      <c r="AA7" s="62"/>
      <c r="AB7" s="62"/>
      <c r="AC7" s="62"/>
      <c r="AD7" s="62"/>
      <c r="AE7" s="62"/>
      <c r="AF7" s="62">
        <f>IF(AF6="","",$AF$54)</f>
        <v>0</v>
      </c>
      <c r="AH7" s="19" t="s">
        <v>14</v>
      </c>
      <c r="AI7" s="25">
        <f>+AJ34</f>
        <v>284</v>
      </c>
      <c r="AK7" s="16"/>
      <c r="AL7" s="17"/>
    </row>
    <row r="8" spans="1:41" s="12" customFormat="1" ht="12" x14ac:dyDescent="0.2">
      <c r="A8" s="11">
        <f>IF(B8="",WEEKNUM(B10)-1,WEEKNUM(B8))</f>
        <v>2</v>
      </c>
      <c r="B8" s="50">
        <f>+H6+1</f>
        <v>45663</v>
      </c>
      <c r="C8" s="52">
        <f t="shared" si="0"/>
        <v>45664</v>
      </c>
      <c r="D8" s="52">
        <f t="shared" si="0"/>
        <v>45665</v>
      </c>
      <c r="E8" s="52">
        <f t="shared" si="0"/>
        <v>45666</v>
      </c>
      <c r="F8" s="52">
        <f t="shared" si="0"/>
        <v>45667</v>
      </c>
      <c r="G8" s="52">
        <f t="shared" si="0"/>
        <v>45668</v>
      </c>
      <c r="H8" s="50">
        <f t="shared" si="0"/>
        <v>45669</v>
      </c>
      <c r="I8" s="11">
        <f>IF(J8="",WEEKNUM(J10)-1,WEEKNUM(J8))</f>
        <v>6</v>
      </c>
      <c r="J8" s="52">
        <f>+P6+1</f>
        <v>45691</v>
      </c>
      <c r="K8" s="52">
        <f t="shared" ref="K8:P8" si="2">+J8+1</f>
        <v>45692</v>
      </c>
      <c r="L8" s="52">
        <f t="shared" si="2"/>
        <v>45693</v>
      </c>
      <c r="M8" s="52">
        <f t="shared" si="2"/>
        <v>45694</v>
      </c>
      <c r="N8" s="52">
        <f t="shared" si="2"/>
        <v>45695</v>
      </c>
      <c r="O8" s="52">
        <f t="shared" si="2"/>
        <v>45696</v>
      </c>
      <c r="P8" s="50">
        <f t="shared" si="2"/>
        <v>45697</v>
      </c>
      <c r="Q8" s="11">
        <f>IF(R8="",WEEKNUM(R10)-1,WEEKNUM(R8))</f>
        <v>10</v>
      </c>
      <c r="R8" s="52">
        <f>+X6+1</f>
        <v>45719</v>
      </c>
      <c r="S8" s="52">
        <f t="shared" ref="S8:X8" si="3">+R8+1</f>
        <v>45720</v>
      </c>
      <c r="T8" s="52">
        <f t="shared" si="3"/>
        <v>45721</v>
      </c>
      <c r="U8" s="52">
        <f t="shared" si="3"/>
        <v>45722</v>
      </c>
      <c r="V8" s="52">
        <f t="shared" si="3"/>
        <v>45723</v>
      </c>
      <c r="W8" s="52">
        <f t="shared" si="3"/>
        <v>45724</v>
      </c>
      <c r="X8" s="50">
        <f t="shared" si="3"/>
        <v>45725</v>
      </c>
      <c r="Y8" s="11">
        <f>IF(Z8="",WEEKNUM(Z10)-1,WEEKNUM(Z8))</f>
        <v>15</v>
      </c>
      <c r="Z8" s="52">
        <f>+AF6+1</f>
        <v>45754</v>
      </c>
      <c r="AA8" s="52">
        <f t="shared" ref="AA8:AF8" si="4">+Z8+1</f>
        <v>45755</v>
      </c>
      <c r="AB8" s="52">
        <f t="shared" si="4"/>
        <v>45756</v>
      </c>
      <c r="AC8" s="52">
        <f t="shared" si="4"/>
        <v>45757</v>
      </c>
      <c r="AD8" s="52">
        <f t="shared" si="4"/>
        <v>45758</v>
      </c>
      <c r="AE8" s="52">
        <f t="shared" si="4"/>
        <v>45759</v>
      </c>
      <c r="AF8" s="50">
        <f t="shared" si="4"/>
        <v>45760</v>
      </c>
      <c r="AH8" s="18"/>
    </row>
    <row r="9" spans="1:41" s="15" customFormat="1" x14ac:dyDescent="0.2">
      <c r="A9" s="14"/>
      <c r="B9" s="59" t="s">
        <v>13</v>
      </c>
      <c r="C9" s="62">
        <f>IF(C8="","",$AA$54)</f>
        <v>7.9999999999999991</v>
      </c>
      <c r="D9" s="62">
        <f>IF(D8="","",$AB$54)</f>
        <v>7.9999999999999991</v>
      </c>
      <c r="E9" s="62">
        <f>IF(E8="","",$AC$54)</f>
        <v>7.9999999999999991</v>
      </c>
      <c r="F9" s="62">
        <f>IF(F8="","",$AD$54)</f>
        <v>6.5</v>
      </c>
      <c r="G9" s="62">
        <f>IF(G8="","",$AE$54)</f>
        <v>0</v>
      </c>
      <c r="H9" s="62">
        <f>IF(H8="","",$AF$54)</f>
        <v>0</v>
      </c>
      <c r="I9" s="14"/>
      <c r="J9" s="62">
        <f>IF(J8="","",$Z$54)</f>
        <v>7.9999999999999991</v>
      </c>
      <c r="K9" s="62">
        <f>IF(K8="","",$AA$54)</f>
        <v>7.9999999999999991</v>
      </c>
      <c r="L9" s="62">
        <f>IF(L8="","",$AB$54)</f>
        <v>7.9999999999999991</v>
      </c>
      <c r="M9" s="62">
        <f>IF(M8="","",$AC$54)</f>
        <v>7.9999999999999991</v>
      </c>
      <c r="N9" s="62">
        <f>IF(N8="","",$AD$54)</f>
        <v>6.5</v>
      </c>
      <c r="O9" s="62">
        <f>IF(O8="","",$AE$54)</f>
        <v>0</v>
      </c>
      <c r="P9" s="62">
        <f>IF(P8="","",$AF$54)</f>
        <v>0</v>
      </c>
      <c r="Q9" s="14"/>
      <c r="R9" s="62"/>
      <c r="S9" s="62"/>
      <c r="T9" s="62"/>
      <c r="U9" s="62"/>
      <c r="V9" s="62"/>
      <c r="W9" s="62"/>
      <c r="X9" s="62"/>
      <c r="Y9" s="14"/>
      <c r="Z9" s="62"/>
      <c r="AA9" s="62"/>
      <c r="AB9" s="62"/>
      <c r="AC9" s="62"/>
      <c r="AD9" s="62"/>
      <c r="AE9" s="62"/>
      <c r="AF9" s="62">
        <f>IF(AF8="","",$AF$54)</f>
        <v>0</v>
      </c>
      <c r="AH9" s="19" t="s">
        <v>46</v>
      </c>
      <c r="AI9" s="25">
        <f>+AI7-AI6+AI3</f>
        <v>42.414383561643831</v>
      </c>
      <c r="AJ9" s="15" t="s">
        <v>15</v>
      </c>
      <c r="AK9" s="17"/>
      <c r="AL9" s="20"/>
    </row>
    <row r="10" spans="1:41" s="12" customFormat="1" ht="15" x14ac:dyDescent="0.25">
      <c r="A10" s="11">
        <f>IF(B10="",WEEKNUM(B12)-1,WEEKNUM(B10))</f>
        <v>3</v>
      </c>
      <c r="B10" s="52">
        <f>+H8+1</f>
        <v>45670</v>
      </c>
      <c r="C10" s="52">
        <f t="shared" ref="C10:H10" si="5">+B10+1</f>
        <v>45671</v>
      </c>
      <c r="D10" s="52">
        <f t="shared" si="5"/>
        <v>45672</v>
      </c>
      <c r="E10" s="52">
        <f t="shared" si="5"/>
        <v>45673</v>
      </c>
      <c r="F10" s="52">
        <f t="shared" si="5"/>
        <v>45674</v>
      </c>
      <c r="G10" s="52">
        <f t="shared" si="5"/>
        <v>45675</v>
      </c>
      <c r="H10" s="50">
        <f t="shared" si="5"/>
        <v>45676</v>
      </c>
      <c r="I10" s="11">
        <f>IF(J10="",WEEKNUM(J12)-1,WEEKNUM(J10))</f>
        <v>7</v>
      </c>
      <c r="J10" s="52">
        <f>+P8+1</f>
        <v>45698</v>
      </c>
      <c r="K10" s="52">
        <f t="shared" ref="K10:P10" si="6">+J10+1</f>
        <v>45699</v>
      </c>
      <c r="L10" s="52">
        <f t="shared" si="6"/>
        <v>45700</v>
      </c>
      <c r="M10" s="52">
        <f t="shared" si="6"/>
        <v>45701</v>
      </c>
      <c r="N10" s="52">
        <f t="shared" si="6"/>
        <v>45702</v>
      </c>
      <c r="O10" s="52">
        <f t="shared" si="6"/>
        <v>45703</v>
      </c>
      <c r="P10" s="50">
        <f t="shared" si="6"/>
        <v>45704</v>
      </c>
      <c r="Q10" s="11">
        <f>IF(R10="",WEEKNUM(R12)-1,WEEKNUM(R10))</f>
        <v>11</v>
      </c>
      <c r="R10" s="52">
        <f>+X8+1</f>
        <v>45726</v>
      </c>
      <c r="S10" s="52">
        <f t="shared" ref="S10:X10" si="7">+R10+1</f>
        <v>45727</v>
      </c>
      <c r="T10" s="52">
        <f t="shared" si="7"/>
        <v>45728</v>
      </c>
      <c r="U10" s="52">
        <f t="shared" si="7"/>
        <v>45729</v>
      </c>
      <c r="V10" s="52">
        <f t="shared" si="7"/>
        <v>45730</v>
      </c>
      <c r="W10" s="52">
        <f t="shared" si="7"/>
        <v>45731</v>
      </c>
      <c r="X10" s="50">
        <f t="shared" si="7"/>
        <v>45732</v>
      </c>
      <c r="Y10" s="11">
        <f>IF(Z10="",WEEKNUM(#REF!)-1,WEEKNUM(Z10))</f>
        <v>16</v>
      </c>
      <c r="Z10" s="52">
        <f>+AF8+1</f>
        <v>45761</v>
      </c>
      <c r="AA10" s="52">
        <f t="shared" ref="AA10:AE10" si="8">+Z10+1</f>
        <v>45762</v>
      </c>
      <c r="AB10" s="52">
        <f t="shared" si="8"/>
        <v>45763</v>
      </c>
      <c r="AC10" s="50">
        <f t="shared" si="8"/>
        <v>45764</v>
      </c>
      <c r="AD10" s="50">
        <f t="shared" si="8"/>
        <v>45765</v>
      </c>
      <c r="AE10" s="52">
        <f t="shared" si="8"/>
        <v>45766</v>
      </c>
      <c r="AF10" s="50">
        <f>+AE10+1</f>
        <v>45767</v>
      </c>
      <c r="AH10" s="18"/>
      <c r="AI10" s="25">
        <v>8</v>
      </c>
      <c r="AJ10" t="s">
        <v>47</v>
      </c>
    </row>
    <row r="11" spans="1:41" s="15" customFormat="1" ht="15" customHeight="1" x14ac:dyDescent="0.25">
      <c r="A11" s="14"/>
      <c r="B11" s="62">
        <f>IF(B10="","",$Z$54)</f>
        <v>7.9999999999999991</v>
      </c>
      <c r="C11" s="62">
        <f>IF(C10="","",$AA$54)</f>
        <v>7.9999999999999991</v>
      </c>
      <c r="D11" s="62">
        <f>IF(D10="","",$AB$54)</f>
        <v>7.9999999999999991</v>
      </c>
      <c r="E11" s="62">
        <f>IF(E10="","",$AC$54)</f>
        <v>7.9999999999999991</v>
      </c>
      <c r="F11" s="62">
        <f>IF(F10="","",$AD$54)</f>
        <v>6.5</v>
      </c>
      <c r="G11" s="62">
        <f>IF(G10="","",$AE$54)</f>
        <v>0</v>
      </c>
      <c r="H11" s="62">
        <f>IF(H10="","",$AF$54)</f>
        <v>0</v>
      </c>
      <c r="I11" s="14"/>
      <c r="J11" s="62">
        <f>IF(J10="","",$Z$54)</f>
        <v>7.9999999999999991</v>
      </c>
      <c r="K11" s="62">
        <f>IF(K10="","",$AA$54)</f>
        <v>7.9999999999999991</v>
      </c>
      <c r="L11" s="62">
        <f>IF(L10="","",$AB$54)</f>
        <v>7.9999999999999991</v>
      </c>
      <c r="M11" s="62">
        <f>IF(M10="","",$AC$54)</f>
        <v>7.9999999999999991</v>
      </c>
      <c r="N11" s="62">
        <f>IF(N10="","",$AD$54)</f>
        <v>6.5</v>
      </c>
      <c r="O11" s="62">
        <f>IF(O10="","",$AE$54)</f>
        <v>0</v>
      </c>
      <c r="P11" s="51">
        <f>IF(P10="","",$AF$54)</f>
        <v>0</v>
      </c>
      <c r="Q11" s="14"/>
      <c r="R11" s="62"/>
      <c r="S11" s="62"/>
      <c r="T11" s="62"/>
      <c r="U11" s="62"/>
      <c r="V11" s="62"/>
      <c r="W11" s="62"/>
      <c r="X11" s="62"/>
      <c r="Y11" s="14"/>
      <c r="Z11" s="72"/>
      <c r="AA11" s="72"/>
      <c r="AB11" s="72"/>
      <c r="AC11" s="59" t="s">
        <v>13</v>
      </c>
      <c r="AD11" s="59" t="s">
        <v>13</v>
      </c>
      <c r="AE11" s="62">
        <f>IF(AE10="","",$AE$54)</f>
        <v>0</v>
      </c>
      <c r="AF11" s="62">
        <f>IF(AF10="","",$AF$54)</f>
        <v>0</v>
      </c>
      <c r="AH11" s="65"/>
      <c r="AI11" s="71">
        <f>+AI9/AI10</f>
        <v>5.3017979452054789</v>
      </c>
      <c r="AJ11" t="s">
        <v>48</v>
      </c>
      <c r="AK11" s="16"/>
      <c r="AL11" s="16"/>
    </row>
    <row r="12" spans="1:41" s="12" customFormat="1" ht="11.25" x14ac:dyDescent="0.2">
      <c r="A12" s="11">
        <f>IF(B12="",WEEKNUM(#REF!)-1,WEEKNUM(B12))</f>
        <v>4</v>
      </c>
      <c r="B12" s="52">
        <f>+H10+1</f>
        <v>45677</v>
      </c>
      <c r="C12" s="52">
        <f t="shared" ref="C12:G12" si="9">+B12+1</f>
        <v>45678</v>
      </c>
      <c r="D12" s="52">
        <f t="shared" si="9"/>
        <v>45679</v>
      </c>
      <c r="E12" s="52">
        <f t="shared" si="9"/>
        <v>45680</v>
      </c>
      <c r="F12" s="52">
        <f t="shared" si="9"/>
        <v>45681</v>
      </c>
      <c r="G12" s="52">
        <f t="shared" si="9"/>
        <v>45682</v>
      </c>
      <c r="H12" s="50">
        <f>+G12+1</f>
        <v>45683</v>
      </c>
      <c r="I12" s="11">
        <f>IF(J12="",WEEKNUM(#REF!)-1,WEEKNUM(J12))</f>
        <v>8</v>
      </c>
      <c r="J12" s="52">
        <f>+P10+1</f>
        <v>45705</v>
      </c>
      <c r="K12" s="52">
        <f t="shared" ref="K12:P14" si="10">+J12+1</f>
        <v>45706</v>
      </c>
      <c r="L12" s="52">
        <f t="shared" si="10"/>
        <v>45707</v>
      </c>
      <c r="M12" s="52">
        <f t="shared" si="10"/>
        <v>45708</v>
      </c>
      <c r="N12" s="52">
        <f t="shared" si="10"/>
        <v>45709</v>
      </c>
      <c r="O12" s="52">
        <f t="shared" si="10"/>
        <v>45710</v>
      </c>
      <c r="P12" s="50">
        <f t="shared" si="10"/>
        <v>45711</v>
      </c>
      <c r="Q12" s="11">
        <f>IF(R12="",WEEKNUM(#REF!)-1,WEEKNUM(R12))</f>
        <v>12</v>
      </c>
      <c r="R12" s="52">
        <f>+X10+1</f>
        <v>45733</v>
      </c>
      <c r="S12" s="52">
        <f t="shared" ref="S12:X12" si="11">+R12+1</f>
        <v>45734</v>
      </c>
      <c r="T12" s="52">
        <f t="shared" si="11"/>
        <v>45735</v>
      </c>
      <c r="U12" s="52">
        <f t="shared" si="11"/>
        <v>45736</v>
      </c>
      <c r="V12" s="52">
        <f t="shared" si="11"/>
        <v>45737</v>
      </c>
      <c r="W12" s="52">
        <f t="shared" si="11"/>
        <v>45738</v>
      </c>
      <c r="X12" s="50">
        <f t="shared" si="11"/>
        <v>45739</v>
      </c>
      <c r="Y12" s="11">
        <f>IF(Z12="",WEEKNUM(#REF!)-1,WEEKNUM(Z12))</f>
        <v>17</v>
      </c>
      <c r="Z12" s="50">
        <f>+AF10+1</f>
        <v>45768</v>
      </c>
      <c r="AA12" s="52">
        <f t="shared" ref="AA12:AF12" si="12">+Z12+1</f>
        <v>45769</v>
      </c>
      <c r="AB12" s="52">
        <f t="shared" si="12"/>
        <v>45770</v>
      </c>
      <c r="AC12" s="52">
        <f t="shared" si="12"/>
        <v>45771</v>
      </c>
      <c r="AD12" s="52">
        <f t="shared" si="12"/>
        <v>45772</v>
      </c>
      <c r="AE12" s="52">
        <f t="shared" si="12"/>
        <v>45773</v>
      </c>
      <c r="AF12" s="50">
        <f t="shared" si="12"/>
        <v>45774</v>
      </c>
    </row>
    <row r="13" spans="1:41" s="15" customFormat="1" x14ac:dyDescent="0.2">
      <c r="A13" s="14"/>
      <c r="B13" s="62">
        <f>IF(B12="","",$Z$54)</f>
        <v>7.9999999999999991</v>
      </c>
      <c r="C13" s="62">
        <f>IF(C12="","",$AA$54)</f>
        <v>7.9999999999999991</v>
      </c>
      <c r="D13" s="62">
        <f>IF(D12="","",$AB$54)</f>
        <v>7.9999999999999991</v>
      </c>
      <c r="E13" s="62">
        <f>IF(E12="","",$AC$54)</f>
        <v>7.9999999999999991</v>
      </c>
      <c r="F13" s="62">
        <f>IF(F12="","",$AD$54)</f>
        <v>6.5</v>
      </c>
      <c r="G13" s="62">
        <f>IF(G12="","",$AE$54)</f>
        <v>0</v>
      </c>
      <c r="H13" s="62">
        <f>IF(H12="","",$AF$54)</f>
        <v>0</v>
      </c>
      <c r="I13" s="63"/>
      <c r="J13" s="62">
        <f>IF(J12="","",$Z$54)</f>
        <v>7.9999999999999991</v>
      </c>
      <c r="K13" s="62">
        <f>IF(K12="","",$AA$54)</f>
        <v>7.9999999999999991</v>
      </c>
      <c r="L13" s="62">
        <f>IF(L12="","",$AB$54)</f>
        <v>7.9999999999999991</v>
      </c>
      <c r="M13" s="62">
        <f t="shared" ref="M13:N13" si="13">IF(M12="","",$AB$54)</f>
        <v>7.9999999999999991</v>
      </c>
      <c r="N13" s="62">
        <f t="shared" si="13"/>
        <v>7.9999999999999991</v>
      </c>
      <c r="O13" s="62"/>
      <c r="P13" s="62"/>
      <c r="Q13" s="14"/>
      <c r="R13" s="62"/>
      <c r="S13" s="62"/>
      <c r="T13" s="62"/>
      <c r="U13" s="62"/>
      <c r="V13" s="62"/>
      <c r="W13" s="62"/>
      <c r="X13" s="62"/>
      <c r="Y13" s="14"/>
      <c r="Z13" s="59" t="s">
        <v>13</v>
      </c>
      <c r="AA13" s="72"/>
      <c r="AB13" s="72"/>
      <c r="AC13" s="72"/>
      <c r="AD13" s="72"/>
      <c r="AE13" s="62">
        <f>IF(AE12="","",$AE$54)</f>
        <v>0</v>
      </c>
      <c r="AF13" s="62">
        <f>IF(AF12="","",$AF$54)</f>
        <v>0</v>
      </c>
      <c r="AH13" s="76" t="s">
        <v>51</v>
      </c>
      <c r="AI13" s="74" t="s">
        <v>52</v>
      </c>
      <c r="AK13" s="21"/>
    </row>
    <row r="14" spans="1:41" s="12" customFormat="1" ht="12" customHeight="1" x14ac:dyDescent="0.2">
      <c r="A14" s="11">
        <f>IF(B14="",WEEKNUM(J3)-1,WEEKNUM(B14))</f>
        <v>5</v>
      </c>
      <c r="B14" s="52">
        <f>+H12+1</f>
        <v>45684</v>
      </c>
      <c r="C14" s="52">
        <f t="shared" ref="C14:F14" si="14">+B14+1</f>
        <v>45685</v>
      </c>
      <c r="D14" s="52">
        <f t="shared" si="14"/>
        <v>45686</v>
      </c>
      <c r="E14" s="52">
        <f t="shared" si="14"/>
        <v>45687</v>
      </c>
      <c r="F14" s="52">
        <f t="shared" si="14"/>
        <v>45688</v>
      </c>
      <c r="G14" s="30"/>
      <c r="H14" s="30"/>
      <c r="I14" s="11">
        <f>IF(J14="",WEEKNUM(R3)-1,WEEKNUM(J14))</f>
        <v>9</v>
      </c>
      <c r="J14" s="52">
        <f>+P12+1</f>
        <v>45712</v>
      </c>
      <c r="K14" s="52">
        <f t="shared" si="10"/>
        <v>45713</v>
      </c>
      <c r="L14" s="52">
        <f t="shared" si="10"/>
        <v>45714</v>
      </c>
      <c r="M14" s="52">
        <f t="shared" si="10"/>
        <v>45715</v>
      </c>
      <c r="N14" s="52">
        <f t="shared" si="10"/>
        <v>45716</v>
      </c>
      <c r="O14" s="30"/>
      <c r="P14" s="30"/>
      <c r="Q14" s="11">
        <f>IF(R14="",WEEKNUM(Z3)-1,WEEKNUM(R14))</f>
        <v>13</v>
      </c>
      <c r="R14" s="52">
        <f>+X12+1</f>
        <v>45740</v>
      </c>
      <c r="S14" s="52">
        <f>+R14+1</f>
        <v>45741</v>
      </c>
      <c r="T14" s="52">
        <f>+S14+1</f>
        <v>45742</v>
      </c>
      <c r="U14" s="52">
        <f>+T14+1</f>
        <v>45743</v>
      </c>
      <c r="V14" s="52">
        <f>+U14+1</f>
        <v>45744</v>
      </c>
      <c r="W14" s="52">
        <f t="shared" ref="W14:X14" si="15">+V14+1</f>
        <v>45745</v>
      </c>
      <c r="X14" s="50">
        <f t="shared" si="15"/>
        <v>45746</v>
      </c>
      <c r="Y14" s="11">
        <f>IF(Z14="",WEEKNUM(AH3)-1,WEEKNUM(Z14))</f>
        <v>18</v>
      </c>
      <c r="Z14" s="52">
        <f>+AF12+1</f>
        <v>45775</v>
      </c>
      <c r="AA14" s="52">
        <f>+Z14+1</f>
        <v>45776</v>
      </c>
      <c r="AB14" s="52">
        <f>+AA14+1</f>
        <v>45777</v>
      </c>
      <c r="AC14" s="30"/>
      <c r="AD14" s="30"/>
      <c r="AE14" s="30"/>
      <c r="AF14" s="30"/>
      <c r="AH14" s="77">
        <v>45658</v>
      </c>
      <c r="AI14" s="75">
        <v>45712</v>
      </c>
      <c r="AJ14" s="21"/>
    </row>
    <row r="15" spans="1:41" s="15" customFormat="1" x14ac:dyDescent="0.2">
      <c r="A15" s="14"/>
      <c r="B15" s="62">
        <f>IF(B14="","",$Z$54)</f>
        <v>7.9999999999999991</v>
      </c>
      <c r="C15" s="62">
        <f>IF(C14="","",$AA$54)</f>
        <v>7.9999999999999991</v>
      </c>
      <c r="D15" s="62">
        <f>IF(D14="","",$AB$54)</f>
        <v>7.9999999999999991</v>
      </c>
      <c r="E15" s="62">
        <f>IF(E14="","",$AC$54)</f>
        <v>7.9999999999999991</v>
      </c>
      <c r="F15" s="62">
        <f>IF(F14="","",$AD$54)</f>
        <v>6.5</v>
      </c>
      <c r="G15" s="30" t="str">
        <f>IF(G14="","",$AE$54)</f>
        <v/>
      </c>
      <c r="H15" s="30" t="str">
        <f>IF(H14="","",$AF$54)</f>
        <v/>
      </c>
      <c r="I15" s="14"/>
      <c r="J15" s="62">
        <f>IF(J14="","",$AB$54)</f>
        <v>7.9999999999999991</v>
      </c>
      <c r="K15" s="62"/>
      <c r="L15" s="62"/>
      <c r="M15" s="62"/>
      <c r="N15" s="62"/>
      <c r="O15" s="30" t="str">
        <f>IF(O14="","",$AF$54)</f>
        <v/>
      </c>
      <c r="P15" s="30" t="str">
        <f>IF(P14="","",$AF$54)</f>
        <v/>
      </c>
      <c r="Q15" s="14"/>
      <c r="R15" s="62"/>
      <c r="S15" s="62"/>
      <c r="T15" s="62"/>
      <c r="U15" s="62"/>
      <c r="V15" s="62"/>
      <c r="W15" s="62"/>
      <c r="X15" s="62"/>
      <c r="Y15" s="14"/>
      <c r="Z15" s="62"/>
      <c r="AA15" s="62"/>
      <c r="AB15" s="62"/>
      <c r="AC15" s="30" t="str">
        <f>IF(AC14="","",$AC$54)</f>
        <v/>
      </c>
      <c r="AD15" s="30" t="str">
        <f>IF(AD14="","",$AD$54)</f>
        <v/>
      </c>
      <c r="AE15" s="30" t="str">
        <f>IF(AE14="","",$AE$54)</f>
        <v/>
      </c>
      <c r="AF15" s="30" t="str">
        <f>IF(AF14="","",$AF$54)</f>
        <v/>
      </c>
      <c r="AH15" s="19"/>
      <c r="AJ15" s="22"/>
    </row>
    <row r="16" spans="1:41" s="15" customFormat="1" x14ac:dyDescent="0.2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14">
        <f>IF(R16="",WEEKNUM(R18)-1,WEEKNUM(R16))</f>
        <v>14</v>
      </c>
      <c r="R16" s="52">
        <f>+X14+1</f>
        <v>45747</v>
      </c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H16" s="19"/>
      <c r="AJ16" s="22"/>
    </row>
    <row r="17" spans="1:42" s="15" customFormat="1" x14ac:dyDescent="0.2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14"/>
      <c r="R17" s="62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H17" s="19"/>
      <c r="AJ17" s="22"/>
    </row>
    <row r="18" spans="1:42" s="12" customFormat="1" x14ac:dyDescent="0.2">
      <c r="AH18" s="19"/>
      <c r="AI18" s="15"/>
      <c r="AJ18" s="22"/>
      <c r="AK18" s="15"/>
      <c r="AL18" s="15"/>
      <c r="AM18" s="15"/>
      <c r="AN18" s="15"/>
      <c r="AO18" s="15"/>
      <c r="AP18" s="15"/>
    </row>
    <row r="19" spans="1:42" x14ac:dyDescent="0.2">
      <c r="A19" s="9"/>
      <c r="B19" s="81">
        <f>+B24</f>
        <v>45782</v>
      </c>
      <c r="C19" s="81"/>
      <c r="D19" s="81"/>
      <c r="E19" s="81"/>
      <c r="F19" s="45" t="s">
        <v>2</v>
      </c>
      <c r="G19" s="46"/>
      <c r="H19" s="54">
        <f>SUM(B23:H23,B25:H25,B27:H27,B29:H29,B31:H31)</f>
        <v>0</v>
      </c>
      <c r="I19" s="9"/>
      <c r="J19" s="81">
        <f>+J24</f>
        <v>45810</v>
      </c>
      <c r="K19" s="81"/>
      <c r="L19" s="81"/>
      <c r="M19" s="81"/>
      <c r="N19" s="45" t="s">
        <v>2</v>
      </c>
      <c r="O19" s="46"/>
      <c r="P19" s="54">
        <f>SUM(J23:P23,J25:P25,J27:P27,J29:P29,J31:P31)</f>
        <v>0</v>
      </c>
      <c r="Q19" s="9"/>
      <c r="R19" s="81">
        <f>+R24</f>
        <v>45845</v>
      </c>
      <c r="S19" s="81"/>
      <c r="T19" s="81"/>
      <c r="U19" s="81"/>
      <c r="V19" s="45" t="s">
        <v>2</v>
      </c>
      <c r="W19" s="46"/>
      <c r="X19" s="54">
        <f>SUM(R23:X23,R25:X25,R27:X27,R29:X29,R31:X31)</f>
        <v>0</v>
      </c>
      <c r="Y19" s="9"/>
      <c r="Z19" s="81">
        <f>+AA24</f>
        <v>45874</v>
      </c>
      <c r="AA19" s="81"/>
      <c r="AB19" s="81"/>
      <c r="AC19" s="81"/>
      <c r="AD19" s="45" t="s">
        <v>2</v>
      </c>
      <c r="AE19" s="46"/>
      <c r="AF19" s="54">
        <f>SUM(Z23:AF23,Z25:AF25,Z27:AF27,Z29:AF29,Z31:AF31)</f>
        <v>0</v>
      </c>
      <c r="AH19" s="23" t="s">
        <v>16</v>
      </c>
      <c r="AJ19" s="27"/>
      <c r="AK19" s="15"/>
      <c r="AP19" s="15"/>
    </row>
    <row r="20" spans="1:42" x14ac:dyDescent="0.2">
      <c r="A20" s="9"/>
      <c r="B20" s="81"/>
      <c r="C20" s="81"/>
      <c r="D20" s="81"/>
      <c r="E20" s="81"/>
      <c r="F20" s="45" t="s">
        <v>3</v>
      </c>
      <c r="G20" s="45"/>
      <c r="H20" s="53">
        <f>+H19+AF4</f>
        <v>284</v>
      </c>
      <c r="I20" s="9"/>
      <c r="J20" s="81"/>
      <c r="K20" s="81"/>
      <c r="L20" s="81"/>
      <c r="M20" s="81"/>
      <c r="N20" s="45" t="s">
        <v>3</v>
      </c>
      <c r="O20" s="45"/>
      <c r="P20" s="53">
        <f>+P19+H20</f>
        <v>284</v>
      </c>
      <c r="Q20" s="9"/>
      <c r="R20" s="81"/>
      <c r="S20" s="81"/>
      <c r="T20" s="81"/>
      <c r="U20" s="81"/>
      <c r="V20" s="45" t="s">
        <v>3</v>
      </c>
      <c r="W20" s="45"/>
      <c r="X20" s="53">
        <f>+X19+P20</f>
        <v>284</v>
      </c>
      <c r="Y20" s="9"/>
      <c r="Z20" s="81"/>
      <c r="AA20" s="81"/>
      <c r="AB20" s="81"/>
      <c r="AC20" s="81"/>
      <c r="AD20" s="45" t="s">
        <v>3</v>
      </c>
      <c r="AE20" s="45"/>
      <c r="AF20" s="53">
        <f>+AF19+X20</f>
        <v>284</v>
      </c>
      <c r="AH20" s="6"/>
      <c r="AI20" s="26" t="s">
        <v>17</v>
      </c>
      <c r="AJ20" s="26" t="s">
        <v>18</v>
      </c>
      <c r="AL20" s="56"/>
      <c r="AM20" s="56"/>
      <c r="AN20" s="56"/>
      <c r="AO20" s="56"/>
    </row>
    <row r="21" spans="1:42" s="6" customFormat="1" ht="15" x14ac:dyDescent="0.25">
      <c r="A21" s="10" t="s">
        <v>4</v>
      </c>
      <c r="B21" s="48" t="s">
        <v>5</v>
      </c>
      <c r="C21" s="48" t="s">
        <v>6</v>
      </c>
      <c r="D21" s="48" t="s">
        <v>7</v>
      </c>
      <c r="E21" s="48" t="s">
        <v>8</v>
      </c>
      <c r="F21" s="48" t="s">
        <v>9</v>
      </c>
      <c r="G21" s="48" t="s">
        <v>10</v>
      </c>
      <c r="H21" s="48" t="s">
        <v>11</v>
      </c>
      <c r="I21" s="10" t="s">
        <v>4</v>
      </c>
      <c r="J21" s="48" t="s">
        <v>5</v>
      </c>
      <c r="K21" s="48" t="s">
        <v>6</v>
      </c>
      <c r="L21" s="48" t="s">
        <v>7</v>
      </c>
      <c r="M21" s="48" t="s">
        <v>8</v>
      </c>
      <c r="N21" s="48" t="s">
        <v>9</v>
      </c>
      <c r="O21" s="48" t="s">
        <v>10</v>
      </c>
      <c r="P21" s="48" t="s">
        <v>11</v>
      </c>
      <c r="Q21" s="10" t="s">
        <v>4</v>
      </c>
      <c r="R21" s="48" t="s">
        <v>5</v>
      </c>
      <c r="S21" s="48" t="s">
        <v>6</v>
      </c>
      <c r="T21" s="48" t="s">
        <v>7</v>
      </c>
      <c r="U21" s="48" t="s">
        <v>8</v>
      </c>
      <c r="V21" s="48" t="s">
        <v>9</v>
      </c>
      <c r="W21" s="48" t="s">
        <v>10</v>
      </c>
      <c r="X21" s="48" t="s">
        <v>11</v>
      </c>
      <c r="Y21" s="10" t="s">
        <v>4</v>
      </c>
      <c r="Z21" s="48" t="s">
        <v>5</v>
      </c>
      <c r="AA21" s="48" t="s">
        <v>6</v>
      </c>
      <c r="AB21" s="48" t="s">
        <v>7</v>
      </c>
      <c r="AC21" s="48" t="s">
        <v>8</v>
      </c>
      <c r="AD21" s="48" t="s">
        <v>9</v>
      </c>
      <c r="AE21" s="48" t="s">
        <v>10</v>
      </c>
      <c r="AF21" s="48" t="s">
        <v>11</v>
      </c>
      <c r="AH21" s="8" t="s">
        <v>19</v>
      </c>
      <c r="AI21" s="25">
        <f>+H3</f>
        <v>159</v>
      </c>
      <c r="AJ21" s="27">
        <f>AI21</f>
        <v>159</v>
      </c>
      <c r="AK21" s="2"/>
      <c r="AL21" s="57"/>
      <c r="AM21" s="58"/>
      <c r="AN21" s="25"/>
      <c r="AO21" s="58"/>
      <c r="AP21" s="2"/>
    </row>
    <row r="22" spans="1:42" s="12" customFormat="1" ht="15" x14ac:dyDescent="0.25">
      <c r="A22" s="11">
        <f>IF(B22="",WEEKNUM(B24)-1,WEEKNUM(B22))</f>
        <v>18</v>
      </c>
      <c r="B22" s="49"/>
      <c r="C22" s="49"/>
      <c r="D22" s="49"/>
      <c r="E22" s="50">
        <f>+AB14+1</f>
        <v>45778</v>
      </c>
      <c r="F22" s="52">
        <f t="shared" ref="F22:H22" si="16">+E22+1</f>
        <v>45779</v>
      </c>
      <c r="G22" s="52">
        <f t="shared" si="16"/>
        <v>45780</v>
      </c>
      <c r="H22" s="50">
        <f t="shared" si="16"/>
        <v>45781</v>
      </c>
      <c r="I22" s="11">
        <f>IF(J22="",WEEKNUM(J24)-1,WEEKNUM(J22))</f>
        <v>22</v>
      </c>
      <c r="J22" s="49"/>
      <c r="K22" s="49"/>
      <c r="L22" s="49"/>
      <c r="M22" s="49"/>
      <c r="N22" s="49"/>
      <c r="O22" s="49"/>
      <c r="P22" s="50">
        <f>+G30+1</f>
        <v>45809</v>
      </c>
      <c r="Q22" s="11">
        <f>IF(R22="",WEEKNUM(R24)-1,WEEKNUM(R22))</f>
        <v>27</v>
      </c>
      <c r="R22" s="49"/>
      <c r="S22" s="52">
        <f>+J32+1</f>
        <v>45839</v>
      </c>
      <c r="T22" s="52">
        <f t="shared" ref="T22:X22" si="17">+S22+1</f>
        <v>45840</v>
      </c>
      <c r="U22" s="52">
        <f t="shared" si="17"/>
        <v>45841</v>
      </c>
      <c r="V22" s="52">
        <f t="shared" si="17"/>
        <v>45842</v>
      </c>
      <c r="W22" s="52">
        <f t="shared" si="17"/>
        <v>45843</v>
      </c>
      <c r="X22" s="50">
        <f t="shared" si="17"/>
        <v>45844</v>
      </c>
      <c r="Y22" s="11">
        <f>IF(Z22="",WEEKNUM(Z24)-1,WEEKNUM(Z22))</f>
        <v>31</v>
      </c>
      <c r="Z22" s="49"/>
      <c r="AA22" s="49"/>
      <c r="AB22" s="49"/>
      <c r="AC22" s="49"/>
      <c r="AD22" s="52">
        <f>+U30+1</f>
        <v>45870</v>
      </c>
      <c r="AE22" s="52">
        <f t="shared" ref="AE22:AF22" si="18">+AD22+1</f>
        <v>45871</v>
      </c>
      <c r="AF22" s="50">
        <f t="shared" si="18"/>
        <v>45872</v>
      </c>
      <c r="AH22" s="18" t="s">
        <v>20</v>
      </c>
      <c r="AI22" s="25">
        <f>+P3</f>
        <v>125</v>
      </c>
      <c r="AJ22" s="22">
        <f>+AI22+AJ21</f>
        <v>284</v>
      </c>
      <c r="AK22" s="6"/>
      <c r="AL22" s="57"/>
      <c r="AM22" s="58"/>
      <c r="AN22" s="25"/>
      <c r="AO22" s="58"/>
      <c r="AP22" s="6"/>
    </row>
    <row r="23" spans="1:42" s="15" customFormat="1" ht="15" x14ac:dyDescent="0.25">
      <c r="A23" s="14"/>
      <c r="B23" s="51" t="str">
        <f>IF(B22="","",$Z$54)</f>
        <v/>
      </c>
      <c r="C23" s="51" t="str">
        <f>IF(C22="","",$AA$54)</f>
        <v/>
      </c>
      <c r="D23" s="51" t="str">
        <f>IF(D22="","",$AA$54)</f>
        <v/>
      </c>
      <c r="E23" s="59" t="s">
        <v>13</v>
      </c>
      <c r="F23" s="62"/>
      <c r="G23" s="62"/>
      <c r="H23" s="62">
        <f>IF(H22="","",$AF$54)</f>
        <v>0</v>
      </c>
      <c r="I23" s="14"/>
      <c r="J23" s="51" t="str">
        <f>IF(J22="","",$Z$54)</f>
        <v/>
      </c>
      <c r="K23" s="51" t="str">
        <f>IF(K22="","",$AA$54)</f>
        <v/>
      </c>
      <c r="L23" s="51" t="str">
        <f>IF(L22="","",$AB$54)</f>
        <v/>
      </c>
      <c r="M23" s="51" t="str">
        <f>IF(M22="","",$AC$54)</f>
        <v/>
      </c>
      <c r="N23" s="51" t="str">
        <f>IF(N22="","",$AD$54)</f>
        <v/>
      </c>
      <c r="O23" s="51" t="str">
        <f>IF(O22="","",$AD$54)</f>
        <v/>
      </c>
      <c r="P23" s="51">
        <f>IF(P22="","",$AF$54)</f>
        <v>0</v>
      </c>
      <c r="Q23" s="14"/>
      <c r="R23" s="51"/>
      <c r="S23" s="72"/>
      <c r="T23" s="72"/>
      <c r="U23" s="72"/>
      <c r="V23" s="72"/>
      <c r="W23" s="72"/>
      <c r="X23" s="72">
        <f>IF(X22="","",$AF$69)</f>
        <v>0</v>
      </c>
      <c r="Y23" s="14"/>
      <c r="Z23" s="51" t="str">
        <f>IF(Z22="","",$Z$54)</f>
        <v/>
      </c>
      <c r="AA23" s="51" t="str">
        <f>IF(AA22="","",$AA$54)</f>
        <v/>
      </c>
      <c r="AB23" s="51" t="str">
        <f>IF(AB22="","",$AB$54)</f>
        <v/>
      </c>
      <c r="AC23" s="51" t="str">
        <f>IF(AC22="","",$AB$54)</f>
        <v/>
      </c>
      <c r="AD23" s="72"/>
      <c r="AE23" s="72">
        <f>IF(AE22="","",$AE$69)</f>
        <v>0</v>
      </c>
      <c r="AF23" s="72">
        <f>IF(AF22="","",$AF$69)</f>
        <v>0</v>
      </c>
      <c r="AH23" s="19" t="s">
        <v>21</v>
      </c>
      <c r="AI23" s="25">
        <f>+X3</f>
        <v>0</v>
      </c>
      <c r="AJ23" s="22">
        <f t="shared" ref="AJ23:AJ30" si="19">+AJ22+AI23</f>
        <v>284</v>
      </c>
      <c r="AK23" s="12"/>
      <c r="AL23" s="57"/>
      <c r="AM23" s="58"/>
      <c r="AP23" s="12"/>
    </row>
    <row r="24" spans="1:42" s="12" customFormat="1" x14ac:dyDescent="0.2">
      <c r="A24" s="11">
        <f>IF(B24="",WEEKNUM(B26)-1,WEEKNUM(B24))</f>
        <v>19</v>
      </c>
      <c r="B24" s="52">
        <f>+H22+1</f>
        <v>45782</v>
      </c>
      <c r="C24" s="52">
        <f t="shared" ref="C24:H24" si="20">+B24+1</f>
        <v>45783</v>
      </c>
      <c r="D24" s="52">
        <f t="shared" si="20"/>
        <v>45784</v>
      </c>
      <c r="E24" s="52">
        <f t="shared" si="20"/>
        <v>45785</v>
      </c>
      <c r="F24" s="52">
        <f t="shared" si="20"/>
        <v>45786</v>
      </c>
      <c r="G24" s="52">
        <f t="shared" si="20"/>
        <v>45787</v>
      </c>
      <c r="H24" s="50">
        <f t="shared" si="20"/>
        <v>45788</v>
      </c>
      <c r="I24" s="11">
        <f>IF(J24="",WEEKNUM(J26)-1,WEEKNUM(J24))</f>
        <v>23</v>
      </c>
      <c r="J24" s="52">
        <f>+P22+1</f>
        <v>45810</v>
      </c>
      <c r="K24" s="52">
        <f t="shared" ref="K24:P24" si="21">+J24+1</f>
        <v>45811</v>
      </c>
      <c r="L24" s="52">
        <f t="shared" si="21"/>
        <v>45812</v>
      </c>
      <c r="M24" s="52">
        <f t="shared" si="21"/>
        <v>45813</v>
      </c>
      <c r="N24" s="52">
        <f t="shared" si="21"/>
        <v>45814</v>
      </c>
      <c r="O24" s="52">
        <f t="shared" si="21"/>
        <v>45815</v>
      </c>
      <c r="P24" s="50">
        <f t="shared" si="21"/>
        <v>45816</v>
      </c>
      <c r="Q24" s="11">
        <f>IF(R24="",WEEKNUM(R26)-1,WEEKNUM(R24))</f>
        <v>28</v>
      </c>
      <c r="R24" s="52">
        <f>+X22+1</f>
        <v>45845</v>
      </c>
      <c r="S24" s="52">
        <f t="shared" ref="S24:X24" si="22">+R24+1</f>
        <v>45846</v>
      </c>
      <c r="T24" s="52">
        <f t="shared" si="22"/>
        <v>45847</v>
      </c>
      <c r="U24" s="52">
        <f t="shared" si="22"/>
        <v>45848</v>
      </c>
      <c r="V24" s="52">
        <f t="shared" si="22"/>
        <v>45849</v>
      </c>
      <c r="W24" s="52">
        <f t="shared" si="22"/>
        <v>45850</v>
      </c>
      <c r="X24" s="50">
        <f t="shared" si="22"/>
        <v>45851</v>
      </c>
      <c r="Y24" s="11">
        <f>IF(Z24="",WEEKNUM(Z26)-1,WEEKNUM(Z24))</f>
        <v>32</v>
      </c>
      <c r="Z24" s="52">
        <f>+AF22+1</f>
        <v>45873</v>
      </c>
      <c r="AA24" s="52">
        <f t="shared" ref="AA24:AF24" si="23">+Z24+1</f>
        <v>45874</v>
      </c>
      <c r="AB24" s="52">
        <f t="shared" si="23"/>
        <v>45875</v>
      </c>
      <c r="AC24" s="52">
        <f t="shared" si="23"/>
        <v>45876</v>
      </c>
      <c r="AD24" s="52">
        <f t="shared" si="23"/>
        <v>45877</v>
      </c>
      <c r="AE24" s="52">
        <f t="shared" si="23"/>
        <v>45878</v>
      </c>
      <c r="AF24" s="50">
        <f t="shared" si="23"/>
        <v>45879</v>
      </c>
      <c r="AH24" s="8" t="s">
        <v>22</v>
      </c>
      <c r="AI24" s="25">
        <f>+AF3</f>
        <v>0</v>
      </c>
      <c r="AJ24" s="22">
        <f t="shared" si="19"/>
        <v>284</v>
      </c>
      <c r="AK24" s="15"/>
      <c r="AL24" s="15"/>
      <c r="AM24" s="58"/>
      <c r="AN24" s="15"/>
      <c r="AO24" s="15"/>
      <c r="AP24" s="15"/>
    </row>
    <row r="25" spans="1:42" s="15" customFormat="1" x14ac:dyDescent="0.2">
      <c r="A25" s="14"/>
      <c r="B25" s="62"/>
      <c r="C25" s="62"/>
      <c r="D25" s="62"/>
      <c r="E25" s="62"/>
      <c r="F25" s="62"/>
      <c r="G25" s="62"/>
      <c r="H25" s="62">
        <f>IF(H24="","",$AF$54)</f>
        <v>0</v>
      </c>
      <c r="I25" s="14"/>
      <c r="J25" s="51"/>
      <c r="K25" s="51"/>
      <c r="L25" s="51"/>
      <c r="M25" s="51"/>
      <c r="N25" s="51"/>
      <c r="O25" s="51"/>
      <c r="P25" s="51"/>
      <c r="Q25" s="14"/>
      <c r="R25" s="72"/>
      <c r="S25" s="72"/>
      <c r="T25" s="72"/>
      <c r="U25" s="72"/>
      <c r="V25" s="72"/>
      <c r="W25" s="72"/>
      <c r="X25" s="72"/>
      <c r="Y25" s="14"/>
      <c r="Z25" s="72"/>
      <c r="AA25" s="72"/>
      <c r="AB25" s="72"/>
      <c r="AC25" s="72"/>
      <c r="AD25" s="72"/>
      <c r="AE25" s="72"/>
      <c r="AF25" s="72">
        <f>IF(AF24="","",$AF$69)</f>
        <v>0</v>
      </c>
      <c r="AH25" s="18" t="s">
        <v>23</v>
      </c>
      <c r="AI25" s="25">
        <f>+H19</f>
        <v>0</v>
      </c>
      <c r="AJ25" s="22">
        <f t="shared" si="19"/>
        <v>284</v>
      </c>
      <c r="AK25" s="12"/>
      <c r="AL25" s="12"/>
      <c r="AM25" s="12"/>
      <c r="AN25" s="12"/>
      <c r="AO25" s="12"/>
      <c r="AP25" s="12"/>
    </row>
    <row r="26" spans="1:42" s="12" customFormat="1" x14ac:dyDescent="0.2">
      <c r="A26" s="11">
        <f>IF(B26="",WEEKNUM(B28)-1,WEEKNUM(B26))</f>
        <v>20</v>
      </c>
      <c r="B26" s="52">
        <f>+H24+1</f>
        <v>45789</v>
      </c>
      <c r="C26" s="52">
        <f t="shared" ref="C26:H26" si="24">+B26+1</f>
        <v>45790</v>
      </c>
      <c r="D26" s="52">
        <f t="shared" si="24"/>
        <v>45791</v>
      </c>
      <c r="E26" s="52">
        <f t="shared" si="24"/>
        <v>45792</v>
      </c>
      <c r="F26" s="52">
        <f t="shared" si="24"/>
        <v>45793</v>
      </c>
      <c r="G26" s="52">
        <f t="shared" si="24"/>
        <v>45794</v>
      </c>
      <c r="H26" s="50">
        <f t="shared" si="24"/>
        <v>45795</v>
      </c>
      <c r="I26" s="11">
        <f>IF(J26="",WEEKNUM(J28)-1,WEEKNUM(J26))</f>
        <v>24</v>
      </c>
      <c r="J26" s="52">
        <f>+P24+1</f>
        <v>45817</v>
      </c>
      <c r="K26" s="52">
        <f t="shared" ref="K26:P26" si="25">+J26+1</f>
        <v>45818</v>
      </c>
      <c r="L26" s="52">
        <f t="shared" si="25"/>
        <v>45819</v>
      </c>
      <c r="M26" s="52">
        <f t="shared" si="25"/>
        <v>45820</v>
      </c>
      <c r="N26" s="52">
        <f t="shared" si="25"/>
        <v>45821</v>
      </c>
      <c r="O26" s="52">
        <f t="shared" si="25"/>
        <v>45822</v>
      </c>
      <c r="P26" s="50">
        <f t="shared" si="25"/>
        <v>45823</v>
      </c>
      <c r="Q26" s="11">
        <f>IF(R26="",WEEKNUM(R28)-1,WEEKNUM(R26))</f>
        <v>29</v>
      </c>
      <c r="R26" s="52">
        <f>+X24+1</f>
        <v>45852</v>
      </c>
      <c r="S26" s="52">
        <f t="shared" ref="S26:X26" si="26">+R26+1</f>
        <v>45853</v>
      </c>
      <c r="T26" s="52">
        <f t="shared" si="26"/>
        <v>45854</v>
      </c>
      <c r="U26" s="52">
        <f t="shared" si="26"/>
        <v>45855</v>
      </c>
      <c r="V26" s="52">
        <f t="shared" si="26"/>
        <v>45856</v>
      </c>
      <c r="W26" s="52">
        <f t="shared" si="26"/>
        <v>45857</v>
      </c>
      <c r="X26" s="50">
        <f t="shared" si="26"/>
        <v>45858</v>
      </c>
      <c r="Y26" s="11">
        <f>IF(Z26="",WEEKNUM(Z28)-1,WEEKNUM(Z26))</f>
        <v>33</v>
      </c>
      <c r="Z26" s="52">
        <f>+AF24+1</f>
        <v>45880</v>
      </c>
      <c r="AA26" s="52">
        <f t="shared" ref="AA26:AF26" si="27">+Z26+1</f>
        <v>45881</v>
      </c>
      <c r="AB26" s="52">
        <f t="shared" si="27"/>
        <v>45882</v>
      </c>
      <c r="AC26" s="52">
        <f t="shared" si="27"/>
        <v>45883</v>
      </c>
      <c r="AD26" s="50">
        <f t="shared" si="27"/>
        <v>45884</v>
      </c>
      <c r="AE26" s="52">
        <f t="shared" si="27"/>
        <v>45885</v>
      </c>
      <c r="AF26" s="50">
        <f t="shared" si="27"/>
        <v>45886</v>
      </c>
      <c r="AH26" s="19" t="s">
        <v>24</v>
      </c>
      <c r="AI26" s="25">
        <f>+P19</f>
        <v>0</v>
      </c>
      <c r="AJ26" s="22">
        <f t="shared" si="19"/>
        <v>284</v>
      </c>
      <c r="AK26" s="15"/>
      <c r="AL26" s="15"/>
      <c r="AM26" s="15"/>
      <c r="AN26" s="15"/>
      <c r="AO26" s="15"/>
      <c r="AP26" s="15"/>
    </row>
    <row r="27" spans="1:42" s="15" customFormat="1" x14ac:dyDescent="0.2">
      <c r="A27" s="14"/>
      <c r="B27" s="51"/>
      <c r="C27" s="62"/>
      <c r="D27" s="62"/>
      <c r="E27" s="62"/>
      <c r="F27" s="62"/>
      <c r="G27" s="62">
        <f>IF(G26="","",$AE$54)</f>
        <v>0</v>
      </c>
      <c r="H27" s="62">
        <f>IF(H26="","",$AF$54)</f>
        <v>0</v>
      </c>
      <c r="I27" s="14"/>
      <c r="J27" s="51"/>
      <c r="K27" s="51"/>
      <c r="L27" s="51"/>
      <c r="M27" s="51"/>
      <c r="N27" s="51"/>
      <c r="O27" s="51"/>
      <c r="P27" s="51"/>
      <c r="Q27" s="14"/>
      <c r="R27" s="72"/>
      <c r="S27" s="72"/>
      <c r="T27" s="72"/>
      <c r="U27" s="72"/>
      <c r="V27" s="72"/>
      <c r="W27" s="72"/>
      <c r="X27" s="72">
        <f>IF(X26="","",$AF$69)</f>
        <v>0</v>
      </c>
      <c r="Y27" s="14"/>
      <c r="Z27" s="72"/>
      <c r="AA27" s="72"/>
      <c r="AB27" s="72"/>
      <c r="AC27" s="72"/>
      <c r="AD27" s="59" t="s">
        <v>13</v>
      </c>
      <c r="AE27" s="72"/>
      <c r="AF27" s="72">
        <f>IF(AF26="","",$AF$69)</f>
        <v>0</v>
      </c>
      <c r="AH27" s="8" t="s">
        <v>25</v>
      </c>
      <c r="AI27" s="25">
        <f>+X19</f>
        <v>0</v>
      </c>
      <c r="AJ27" s="22">
        <f t="shared" si="19"/>
        <v>284</v>
      </c>
      <c r="AK27" s="12"/>
      <c r="AL27" s="12"/>
      <c r="AM27" s="12"/>
      <c r="AN27" s="12"/>
      <c r="AO27" s="12"/>
      <c r="AP27" s="12"/>
    </row>
    <row r="28" spans="1:42" s="12" customFormat="1" x14ac:dyDescent="0.2">
      <c r="A28" s="11">
        <f>IF(B28="",WEEKNUM(J22)-1,WEEKNUM(B28))</f>
        <v>21</v>
      </c>
      <c r="B28" s="52">
        <f>+H26+1</f>
        <v>45796</v>
      </c>
      <c r="C28" s="52">
        <f t="shared" ref="C28:H28" si="28">+B28+1</f>
        <v>45797</v>
      </c>
      <c r="D28" s="52">
        <f t="shared" si="28"/>
        <v>45798</v>
      </c>
      <c r="E28" s="52">
        <f t="shared" si="28"/>
        <v>45799</v>
      </c>
      <c r="F28" s="52">
        <f t="shared" si="28"/>
        <v>45800</v>
      </c>
      <c r="G28" s="52">
        <f t="shared" si="28"/>
        <v>45801</v>
      </c>
      <c r="H28" s="50">
        <f t="shared" si="28"/>
        <v>45802</v>
      </c>
      <c r="I28" s="11">
        <f>IF(J28="",WEEKNUM(J30)-1,WEEKNUM(J28))</f>
        <v>25</v>
      </c>
      <c r="J28" s="52">
        <f>+P26+1</f>
        <v>45824</v>
      </c>
      <c r="K28" s="52">
        <f t="shared" ref="K28:P28" si="29">+J28+1</f>
        <v>45825</v>
      </c>
      <c r="L28" s="52">
        <f t="shared" si="29"/>
        <v>45826</v>
      </c>
      <c r="M28" s="52">
        <f t="shared" si="29"/>
        <v>45827</v>
      </c>
      <c r="N28" s="52">
        <f t="shared" si="29"/>
        <v>45828</v>
      </c>
      <c r="O28" s="52">
        <f t="shared" si="29"/>
        <v>45829</v>
      </c>
      <c r="P28" s="50">
        <f t="shared" si="29"/>
        <v>45830</v>
      </c>
      <c r="Q28" s="11">
        <f>IF(R28="",WEEKNUM(Z22)-1,WEEKNUM(R28))</f>
        <v>30</v>
      </c>
      <c r="R28" s="52">
        <f>+X26+1</f>
        <v>45859</v>
      </c>
      <c r="S28" s="52">
        <f t="shared" ref="S28:X28" si="30">+R28+1</f>
        <v>45860</v>
      </c>
      <c r="T28" s="52">
        <f t="shared" si="30"/>
        <v>45861</v>
      </c>
      <c r="U28" s="52">
        <f t="shared" si="30"/>
        <v>45862</v>
      </c>
      <c r="V28" s="50">
        <f t="shared" si="30"/>
        <v>45863</v>
      </c>
      <c r="W28" s="52">
        <f t="shared" si="30"/>
        <v>45864</v>
      </c>
      <c r="X28" s="50">
        <f t="shared" si="30"/>
        <v>45865</v>
      </c>
      <c r="Y28" s="11">
        <f>IF(Z28="",WEEKNUM(Z30)-1,WEEKNUM(Z28))</f>
        <v>34</v>
      </c>
      <c r="Z28" s="52">
        <f>+AF26+1</f>
        <v>45887</v>
      </c>
      <c r="AA28" s="52">
        <f t="shared" ref="AA28:AF30" si="31">+Z28+1</f>
        <v>45888</v>
      </c>
      <c r="AB28" s="52">
        <f t="shared" si="31"/>
        <v>45889</v>
      </c>
      <c r="AC28" s="52">
        <f t="shared" si="31"/>
        <v>45890</v>
      </c>
      <c r="AD28" s="52">
        <f t="shared" si="31"/>
        <v>45891</v>
      </c>
      <c r="AE28" s="52">
        <f t="shared" si="31"/>
        <v>45892</v>
      </c>
      <c r="AF28" s="50">
        <f t="shared" si="31"/>
        <v>45893</v>
      </c>
      <c r="AH28" s="18" t="s">
        <v>26</v>
      </c>
      <c r="AI28" s="25">
        <f>+AF19</f>
        <v>0</v>
      </c>
      <c r="AJ28" s="22">
        <f t="shared" si="19"/>
        <v>284</v>
      </c>
      <c r="AK28" s="15"/>
      <c r="AL28" s="15"/>
      <c r="AM28" s="15"/>
      <c r="AN28" s="15"/>
      <c r="AO28" s="15"/>
      <c r="AP28" s="15"/>
    </row>
    <row r="29" spans="1:42" s="15" customFormat="1" x14ac:dyDescent="0.2">
      <c r="A29" s="14"/>
      <c r="B29" s="51"/>
      <c r="C29" s="51"/>
      <c r="D29" s="51"/>
      <c r="E29" s="51"/>
      <c r="F29" s="51"/>
      <c r="G29" s="51"/>
      <c r="H29" s="51"/>
      <c r="I29" s="14"/>
      <c r="J29" s="51"/>
      <c r="K29" s="51"/>
      <c r="L29" s="51"/>
      <c r="M29" s="51"/>
      <c r="N29" s="51"/>
      <c r="O29" s="51"/>
      <c r="P29" s="51"/>
      <c r="Q29" s="14"/>
      <c r="R29" s="72"/>
      <c r="S29" s="72"/>
      <c r="T29" s="72"/>
      <c r="U29" s="72"/>
      <c r="V29" s="59" t="s">
        <v>13</v>
      </c>
      <c r="W29" s="72">
        <f>IF(W28="","",$AE$69)</f>
        <v>0</v>
      </c>
      <c r="X29" s="72">
        <f>IF(X28="","",$AF$69)</f>
        <v>0</v>
      </c>
      <c r="Y29" s="14"/>
      <c r="Z29" s="72"/>
      <c r="AA29" s="72"/>
      <c r="AB29" s="72"/>
      <c r="AC29" s="72"/>
      <c r="AD29" s="72"/>
      <c r="AE29" s="72"/>
      <c r="AF29" s="72">
        <f>IF(AF28="","",$AF$69)</f>
        <v>0</v>
      </c>
      <c r="AH29" s="19" t="s">
        <v>27</v>
      </c>
      <c r="AI29" s="25">
        <f>+H35</f>
        <v>0</v>
      </c>
      <c r="AJ29" s="22">
        <f t="shared" si="19"/>
        <v>284</v>
      </c>
      <c r="AK29" s="12"/>
      <c r="AL29" s="12"/>
      <c r="AM29" s="12"/>
      <c r="AN29" s="12"/>
      <c r="AO29" s="12"/>
      <c r="AP29" s="12"/>
    </row>
    <row r="30" spans="1:42" s="12" customFormat="1" x14ac:dyDescent="0.2">
      <c r="A30" s="11">
        <f>IF(B30="",WEEKNUM(J22)-1,WEEKNUM(B30))</f>
        <v>22</v>
      </c>
      <c r="B30" s="52">
        <f>+H28+1</f>
        <v>45803</v>
      </c>
      <c r="C30" s="52">
        <f>+B30+1</f>
        <v>45804</v>
      </c>
      <c r="D30" s="52">
        <f>+C30+1</f>
        <v>45805</v>
      </c>
      <c r="E30" s="52">
        <f t="shared" ref="E30:G30" si="32">+D30+1</f>
        <v>45806</v>
      </c>
      <c r="F30" s="52">
        <f t="shared" si="32"/>
        <v>45807</v>
      </c>
      <c r="G30" s="52">
        <f t="shared" si="32"/>
        <v>45808</v>
      </c>
      <c r="H30" s="30"/>
      <c r="I30" s="11">
        <f>IF(J30="",WEEKNUM(#REF!)-1,WEEKNUM(J30))</f>
        <v>26</v>
      </c>
      <c r="J30" s="52">
        <f>+P28+1</f>
        <v>45831</v>
      </c>
      <c r="K30" s="52">
        <f>+J30+1</f>
        <v>45832</v>
      </c>
      <c r="L30" s="52">
        <f>+K30+1</f>
        <v>45833</v>
      </c>
      <c r="M30" s="52">
        <f>+L30+1</f>
        <v>45834</v>
      </c>
      <c r="N30" s="52">
        <f>+M30+1</f>
        <v>45835</v>
      </c>
      <c r="O30" s="52">
        <f t="shared" ref="O30:P30" si="33">+N30+1</f>
        <v>45836</v>
      </c>
      <c r="P30" s="52">
        <f t="shared" si="33"/>
        <v>45837</v>
      </c>
      <c r="Q30" s="11">
        <f>IF(R30="",WEEKNUM(Z22)-1,WEEKNUM(R30))</f>
        <v>31</v>
      </c>
      <c r="R30" s="52">
        <f>+X28+1</f>
        <v>45866</v>
      </c>
      <c r="S30" s="52">
        <f>+R30+1</f>
        <v>45867</v>
      </c>
      <c r="T30" s="52">
        <f>+S30+1</f>
        <v>45868</v>
      </c>
      <c r="U30" s="52">
        <f>+T30+1</f>
        <v>45869</v>
      </c>
      <c r="V30" s="30"/>
      <c r="W30" s="30"/>
      <c r="X30" s="30"/>
      <c r="Y30" s="11">
        <f>IF(Z30="",WEEKNUM(AH21)-1,WEEKNUM(Z30))</f>
        <v>35</v>
      </c>
      <c r="Z30" s="52">
        <f>+AF28+1</f>
        <v>45894</v>
      </c>
      <c r="AA30" s="52">
        <f>+Z30+1</f>
        <v>45895</v>
      </c>
      <c r="AB30" s="52">
        <f>+AA30+1</f>
        <v>45896</v>
      </c>
      <c r="AC30" s="52">
        <f>+AB30+1</f>
        <v>45897</v>
      </c>
      <c r="AD30" s="52">
        <f>+AC30+1</f>
        <v>45898</v>
      </c>
      <c r="AE30" s="52">
        <f t="shared" si="31"/>
        <v>45899</v>
      </c>
      <c r="AF30" s="50">
        <f t="shared" si="31"/>
        <v>45900</v>
      </c>
      <c r="AH30" s="8" t="s">
        <v>28</v>
      </c>
      <c r="AI30" s="25">
        <f>+P35</f>
        <v>0</v>
      </c>
      <c r="AJ30" s="22">
        <f t="shared" si="19"/>
        <v>284</v>
      </c>
      <c r="AK30" s="15"/>
      <c r="AL30" s="15"/>
      <c r="AM30" s="15"/>
      <c r="AN30" s="15"/>
      <c r="AO30" s="15"/>
      <c r="AP30" s="15"/>
    </row>
    <row r="31" spans="1:42" s="15" customFormat="1" x14ac:dyDescent="0.2">
      <c r="A31" s="14"/>
      <c r="B31" s="51"/>
      <c r="C31" s="51"/>
      <c r="D31" s="51"/>
      <c r="E31" s="51"/>
      <c r="F31" s="51"/>
      <c r="G31" s="51"/>
      <c r="H31" s="30" t="str">
        <f>IF(H30="","",$AF$54)</f>
        <v/>
      </c>
      <c r="I31" s="14"/>
      <c r="J31" s="72"/>
      <c r="K31" s="72"/>
      <c r="L31" s="72"/>
      <c r="M31" s="72"/>
      <c r="N31" s="72"/>
      <c r="O31" s="72"/>
      <c r="P31" s="72"/>
      <c r="Q31" s="14"/>
      <c r="R31" s="72"/>
      <c r="S31" s="72"/>
      <c r="T31" s="72"/>
      <c r="U31" s="72"/>
      <c r="V31" s="30"/>
      <c r="W31" s="30"/>
      <c r="X31" s="30"/>
      <c r="Y31" s="14"/>
      <c r="Z31" s="72"/>
      <c r="AA31" s="72"/>
      <c r="AB31" s="72"/>
      <c r="AC31" s="72"/>
      <c r="AD31" s="72"/>
      <c r="AE31" s="72"/>
      <c r="AF31" s="72">
        <f>IF(AF30="","",$AF$69)</f>
        <v>0</v>
      </c>
      <c r="AH31" s="18" t="s">
        <v>29</v>
      </c>
      <c r="AI31" s="25">
        <f>+X35</f>
        <v>0</v>
      </c>
      <c r="AJ31" s="22">
        <f>+AJ30+AI31</f>
        <v>284</v>
      </c>
      <c r="AK31" s="12"/>
      <c r="AL31" s="12"/>
      <c r="AM31" s="12"/>
      <c r="AN31" s="12"/>
      <c r="AO31" s="12"/>
      <c r="AP31" s="12"/>
    </row>
    <row r="32" spans="1:42" s="15" customFormat="1" x14ac:dyDescent="0.2">
      <c r="A32" s="30"/>
      <c r="B32" s="30"/>
      <c r="C32" s="30"/>
      <c r="D32" s="30"/>
      <c r="E32" s="30"/>
      <c r="F32" s="30"/>
      <c r="G32" s="30"/>
      <c r="H32" s="30"/>
      <c r="I32" s="30"/>
      <c r="J32" s="52">
        <f>+P30+1</f>
        <v>45838</v>
      </c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H32" s="19"/>
      <c r="AJ32" s="22"/>
    </row>
    <row r="33" spans="1:42" s="15" customFormat="1" x14ac:dyDescent="0.2">
      <c r="A33" s="30"/>
      <c r="B33" s="30"/>
      <c r="C33" s="30"/>
      <c r="D33" s="30"/>
      <c r="E33" s="30"/>
      <c r="F33" s="30"/>
      <c r="G33" s="30"/>
      <c r="H33" s="30"/>
      <c r="I33" s="30"/>
      <c r="J33" s="72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H33" s="19"/>
      <c r="AJ33" s="22"/>
    </row>
    <row r="34" spans="1:42" s="12" customFormat="1" x14ac:dyDescent="0.2">
      <c r="AH34" s="19" t="s">
        <v>30</v>
      </c>
      <c r="AI34" s="25">
        <f>+AF35</f>
        <v>0</v>
      </c>
      <c r="AJ34" s="29">
        <f>+AJ31+AI34</f>
        <v>284</v>
      </c>
      <c r="AK34" s="15"/>
      <c r="AL34" s="15"/>
      <c r="AM34" s="15"/>
      <c r="AN34" s="15"/>
      <c r="AO34" s="15"/>
      <c r="AP34" s="15"/>
    </row>
    <row r="35" spans="1:42" x14ac:dyDescent="0.2">
      <c r="A35" s="9"/>
      <c r="B35" s="81">
        <f>+F40</f>
        <v>45912</v>
      </c>
      <c r="C35" s="81"/>
      <c r="D35" s="81"/>
      <c r="E35" s="81"/>
      <c r="F35" s="45" t="s">
        <v>2</v>
      </c>
      <c r="G35" s="46"/>
      <c r="H35" s="55">
        <f>SUM(B39:H39,B41:H41,B43:H43,B45:H45,B47:C47)</f>
        <v>0</v>
      </c>
      <c r="I35" s="9"/>
      <c r="J35" s="81">
        <f>+K40</f>
        <v>45937</v>
      </c>
      <c r="K35" s="81"/>
      <c r="L35" s="81"/>
      <c r="M35" s="81"/>
      <c r="N35" s="45" t="s">
        <v>2</v>
      </c>
      <c r="O35" s="46"/>
      <c r="P35" s="55">
        <f>SUM(J39:P39,J41:P41,J43:P43,J45:P45,J47:P47)</f>
        <v>0</v>
      </c>
      <c r="Q35" s="9"/>
      <c r="R35" s="81">
        <f>+T40</f>
        <v>45966</v>
      </c>
      <c r="S35" s="81"/>
      <c r="T35" s="81"/>
      <c r="U35" s="81"/>
      <c r="V35" s="45" t="s">
        <v>2</v>
      </c>
      <c r="W35" s="46"/>
      <c r="X35" s="55">
        <f>SUM(R39:X39,R41:X41,R43:X43,R45:X45,R47:X47)</f>
        <v>0</v>
      </c>
      <c r="Y35" s="9"/>
      <c r="Z35" s="81">
        <f>+AC40</f>
        <v>46002</v>
      </c>
      <c r="AA35" s="81"/>
      <c r="AB35" s="81"/>
      <c r="AC35" s="81"/>
      <c r="AD35" s="45" t="s">
        <v>2</v>
      </c>
      <c r="AE35" s="46"/>
      <c r="AF35" s="55">
        <f>SUM(Z39:AF39,Z41:AF41,Z43:AF43,Z45:AF45,Z47:AF47)</f>
        <v>0</v>
      </c>
      <c r="AH35" s="19"/>
      <c r="AI35" s="15"/>
      <c r="AJ35" s="15"/>
      <c r="AK35" s="15"/>
      <c r="AL35" s="15"/>
    </row>
    <row r="36" spans="1:42" x14ac:dyDescent="0.2">
      <c r="A36" s="9"/>
      <c r="B36" s="81"/>
      <c r="C36" s="81"/>
      <c r="D36" s="81"/>
      <c r="E36" s="81"/>
      <c r="F36" s="45" t="s">
        <v>3</v>
      </c>
      <c r="G36" s="45"/>
      <c r="H36" s="53">
        <f>+H35+AF20</f>
        <v>284</v>
      </c>
      <c r="I36" s="9"/>
      <c r="J36" s="81"/>
      <c r="K36" s="81"/>
      <c r="L36" s="81"/>
      <c r="M36" s="81"/>
      <c r="N36" s="45" t="s">
        <v>3</v>
      </c>
      <c r="O36" s="45"/>
      <c r="P36" s="53">
        <f>+P35+H36</f>
        <v>284</v>
      </c>
      <c r="Q36" s="9"/>
      <c r="R36" s="81"/>
      <c r="S36" s="81"/>
      <c r="T36" s="81"/>
      <c r="U36" s="81"/>
      <c r="V36" s="45" t="s">
        <v>3</v>
      </c>
      <c r="W36" s="45"/>
      <c r="X36" s="53">
        <f>+X35+P36</f>
        <v>284</v>
      </c>
      <c r="Y36" s="9"/>
      <c r="Z36" s="81"/>
      <c r="AA36" s="81"/>
      <c r="AB36" s="81"/>
      <c r="AC36" s="81"/>
      <c r="AD36" s="45" t="s">
        <v>3</v>
      </c>
      <c r="AE36" s="45"/>
      <c r="AF36" s="47">
        <f>+AF35+X36</f>
        <v>284</v>
      </c>
      <c r="AH36" s="19"/>
      <c r="AI36" s="15"/>
      <c r="AJ36" s="15"/>
      <c r="AK36" s="15"/>
      <c r="AL36" s="15"/>
      <c r="AM36" s="6"/>
      <c r="AN36" s="6"/>
      <c r="AO36" s="6"/>
    </row>
    <row r="37" spans="1:42" s="6" customFormat="1" x14ac:dyDescent="0.2">
      <c r="A37" s="10" t="s">
        <v>4</v>
      </c>
      <c r="B37" s="48" t="s">
        <v>5</v>
      </c>
      <c r="C37" s="48" t="s">
        <v>6</v>
      </c>
      <c r="D37" s="48" t="s">
        <v>7</v>
      </c>
      <c r="E37" s="48" t="s">
        <v>8</v>
      </c>
      <c r="F37" s="48" t="s">
        <v>9</v>
      </c>
      <c r="G37" s="48" t="s">
        <v>10</v>
      </c>
      <c r="H37" s="48" t="s">
        <v>11</v>
      </c>
      <c r="I37" s="10" t="s">
        <v>4</v>
      </c>
      <c r="J37" s="48" t="s">
        <v>5</v>
      </c>
      <c r="K37" s="48" t="s">
        <v>6</v>
      </c>
      <c r="L37" s="48" t="s">
        <v>7</v>
      </c>
      <c r="M37" s="48" t="s">
        <v>8</v>
      </c>
      <c r="N37" s="48" t="s">
        <v>9</v>
      </c>
      <c r="O37" s="48" t="s">
        <v>10</v>
      </c>
      <c r="P37" s="48" t="s">
        <v>11</v>
      </c>
      <c r="Q37" s="10" t="s">
        <v>4</v>
      </c>
      <c r="R37" s="48" t="s">
        <v>5</v>
      </c>
      <c r="S37" s="48" t="s">
        <v>6</v>
      </c>
      <c r="T37" s="48" t="s">
        <v>7</v>
      </c>
      <c r="U37" s="48" t="s">
        <v>8</v>
      </c>
      <c r="V37" s="48" t="s">
        <v>9</v>
      </c>
      <c r="W37" s="48" t="s">
        <v>10</v>
      </c>
      <c r="X37" s="48" t="s">
        <v>11</v>
      </c>
      <c r="Y37" s="10" t="s">
        <v>4</v>
      </c>
      <c r="Z37" s="48" t="s">
        <v>5</v>
      </c>
      <c r="AA37" s="48" t="s">
        <v>6</v>
      </c>
      <c r="AB37" s="48" t="s">
        <v>7</v>
      </c>
      <c r="AC37" s="48" t="s">
        <v>8</v>
      </c>
      <c r="AD37" s="48" t="s">
        <v>9</v>
      </c>
      <c r="AE37" s="48" t="s">
        <v>10</v>
      </c>
      <c r="AF37" s="48" t="s">
        <v>11</v>
      </c>
      <c r="AH37" s="19"/>
      <c r="AI37" s="15"/>
      <c r="AJ37" s="15"/>
      <c r="AK37" s="15"/>
      <c r="AL37" s="15"/>
      <c r="AM37" s="12"/>
      <c r="AN37" s="12"/>
      <c r="AO37" s="12"/>
      <c r="AP37" s="2"/>
    </row>
    <row r="38" spans="1:42" s="12" customFormat="1" x14ac:dyDescent="0.2">
      <c r="A38" s="11">
        <f>IF(B38="",WEEKNUM(B40)-1,WEEKNUM(B38))</f>
        <v>36</v>
      </c>
      <c r="B38" s="52">
        <f>+AF30+1</f>
        <v>45901</v>
      </c>
      <c r="C38" s="52">
        <f>+B38+1</f>
        <v>45902</v>
      </c>
      <c r="D38" s="52">
        <f t="shared" ref="D38:H38" si="34">+C38+1</f>
        <v>45903</v>
      </c>
      <c r="E38" s="52">
        <f t="shared" si="34"/>
        <v>45904</v>
      </c>
      <c r="F38" s="52">
        <f t="shared" si="34"/>
        <v>45905</v>
      </c>
      <c r="G38" s="52">
        <f t="shared" si="34"/>
        <v>45906</v>
      </c>
      <c r="H38" s="50">
        <f t="shared" si="34"/>
        <v>45907</v>
      </c>
      <c r="I38" s="11">
        <f>IF(J38="",WEEKNUM(J40)-1,WEEKNUM(J38))</f>
        <v>40</v>
      </c>
      <c r="J38" s="49"/>
      <c r="K38" s="49"/>
      <c r="L38" s="52">
        <f>+C46+1</f>
        <v>45931</v>
      </c>
      <c r="M38" s="52">
        <f t="shared" ref="M38:P38" si="35">+L38+1</f>
        <v>45932</v>
      </c>
      <c r="N38" s="52">
        <f t="shared" si="35"/>
        <v>45933</v>
      </c>
      <c r="O38" s="52">
        <f t="shared" si="35"/>
        <v>45934</v>
      </c>
      <c r="P38" s="50">
        <f t="shared" si="35"/>
        <v>45935</v>
      </c>
      <c r="Q38" s="11">
        <f>IF(R38="",WEEKNUM(R40)-1,WEEKNUM(R38))</f>
        <v>44</v>
      </c>
      <c r="R38" s="49"/>
      <c r="S38" s="49"/>
      <c r="T38" s="49"/>
      <c r="U38" s="49"/>
      <c r="V38" s="49"/>
      <c r="W38" s="50">
        <f>+N46+1</f>
        <v>45962</v>
      </c>
      <c r="X38" s="50">
        <f>+W38+1</f>
        <v>45963</v>
      </c>
      <c r="Y38" s="11">
        <f>IF(Z38="",WEEKNUM(Z40)-1,WEEKNUM(Z38))</f>
        <v>49</v>
      </c>
      <c r="Z38" s="52">
        <f>+X46+1</f>
        <v>45992</v>
      </c>
      <c r="AA38" s="52">
        <f>+Z38+1</f>
        <v>45993</v>
      </c>
      <c r="AB38" s="50">
        <f t="shared" ref="AB38:AF38" si="36">+AA38+1</f>
        <v>45994</v>
      </c>
      <c r="AC38" s="52">
        <f t="shared" si="36"/>
        <v>45995</v>
      </c>
      <c r="AD38" s="52">
        <f t="shared" si="36"/>
        <v>45996</v>
      </c>
      <c r="AE38" s="50">
        <f t="shared" si="36"/>
        <v>45997</v>
      </c>
      <c r="AF38" s="50">
        <f t="shared" si="36"/>
        <v>45998</v>
      </c>
      <c r="AH38" s="19"/>
      <c r="AI38" s="15"/>
      <c r="AJ38" s="15"/>
      <c r="AK38" s="15"/>
      <c r="AL38" s="15"/>
      <c r="AM38" s="15"/>
      <c r="AN38" s="15"/>
      <c r="AO38" s="15"/>
      <c r="AP38" s="6"/>
    </row>
    <row r="39" spans="1:42" s="15" customFormat="1" x14ac:dyDescent="0.2">
      <c r="A39" s="14"/>
      <c r="B39" s="72"/>
      <c r="C39" s="72"/>
      <c r="D39" s="72"/>
      <c r="E39" s="72"/>
      <c r="F39" s="72"/>
      <c r="G39" s="72"/>
      <c r="H39" s="72"/>
      <c r="I39" s="14"/>
      <c r="J39" s="51" t="str">
        <f>IF(J38="","",$Z$54)</f>
        <v/>
      </c>
      <c r="K39" s="51" t="str">
        <f>IF(K38="","",$Z$54)</f>
        <v/>
      </c>
      <c r="L39" s="51"/>
      <c r="M39" s="51"/>
      <c r="N39" s="51"/>
      <c r="O39" s="51"/>
      <c r="P39" s="51"/>
      <c r="Q39" s="14"/>
      <c r="R39" s="51" t="str">
        <f>IF(R38="","",$Z$54)</f>
        <v/>
      </c>
      <c r="S39" s="51" t="str">
        <f>IF(S38="","",$AA$54)</f>
        <v/>
      </c>
      <c r="T39" s="51" t="str">
        <f>IF(T38="","",$AB$54)</f>
        <v/>
      </c>
      <c r="U39" s="51" t="str">
        <f>IF(U38="","",$AC$54)</f>
        <v/>
      </c>
      <c r="V39" s="51" t="str">
        <f>IF(V38="","",$AC$54)</f>
        <v/>
      </c>
      <c r="W39" s="59" t="s">
        <v>13</v>
      </c>
      <c r="X39" s="51">
        <f>IF(X38="","",$AF$54)</f>
        <v>0</v>
      </c>
      <c r="Y39" s="14"/>
      <c r="Z39" s="51"/>
      <c r="AA39" s="72"/>
      <c r="AB39" s="59"/>
      <c r="AC39" s="72"/>
      <c r="AD39" s="72"/>
      <c r="AE39" s="51">
        <f>IF(AE38="","",$AE$54)</f>
        <v>0</v>
      </c>
      <c r="AF39" s="51">
        <f>IF(AF38="","",$AF$54)</f>
        <v>0</v>
      </c>
      <c r="AH39" s="19"/>
      <c r="AM39" s="12"/>
      <c r="AN39" s="12"/>
      <c r="AO39" s="12"/>
      <c r="AP39" s="12"/>
    </row>
    <row r="40" spans="1:42" s="12" customFormat="1" x14ac:dyDescent="0.2">
      <c r="A40" s="11">
        <f>IF(B40="",WEEKNUM(B42)-1,WEEKNUM(B40))</f>
        <v>37</v>
      </c>
      <c r="B40" s="52">
        <f>+H38+1</f>
        <v>45908</v>
      </c>
      <c r="C40" s="52">
        <f t="shared" ref="C40:H40" si="37">+B40+1</f>
        <v>45909</v>
      </c>
      <c r="D40" s="52">
        <f t="shared" si="37"/>
        <v>45910</v>
      </c>
      <c r="E40" s="52">
        <f t="shared" si="37"/>
        <v>45911</v>
      </c>
      <c r="F40" s="52">
        <f t="shared" si="37"/>
        <v>45912</v>
      </c>
      <c r="G40" s="52">
        <f t="shared" si="37"/>
        <v>45913</v>
      </c>
      <c r="H40" s="50">
        <f t="shared" si="37"/>
        <v>45914</v>
      </c>
      <c r="I40" s="11">
        <f>IF(J40="",WEEKNUM(J42)-1,WEEKNUM(J40))</f>
        <v>41</v>
      </c>
      <c r="J40" s="52">
        <f>+P38+1</f>
        <v>45936</v>
      </c>
      <c r="K40" s="52">
        <f t="shared" ref="K40:P40" si="38">+J40+1</f>
        <v>45937</v>
      </c>
      <c r="L40" s="52">
        <f t="shared" si="38"/>
        <v>45938</v>
      </c>
      <c r="M40" s="52">
        <f t="shared" si="38"/>
        <v>45939</v>
      </c>
      <c r="N40" s="52">
        <f t="shared" si="38"/>
        <v>45940</v>
      </c>
      <c r="O40" s="52">
        <f t="shared" si="38"/>
        <v>45941</v>
      </c>
      <c r="P40" s="50">
        <f t="shared" si="38"/>
        <v>45942</v>
      </c>
      <c r="Q40" s="11">
        <f>IF(R40="",WEEKNUM(R42)-1,WEEKNUM(R40))</f>
        <v>45</v>
      </c>
      <c r="R40" s="52">
        <f>+X38+1</f>
        <v>45964</v>
      </c>
      <c r="S40" s="52">
        <f t="shared" ref="S40:X40" si="39">+R40+1</f>
        <v>45965</v>
      </c>
      <c r="T40" s="52">
        <f t="shared" si="39"/>
        <v>45966</v>
      </c>
      <c r="U40" s="52">
        <f t="shared" si="39"/>
        <v>45967</v>
      </c>
      <c r="V40" s="52">
        <f t="shared" si="39"/>
        <v>45968</v>
      </c>
      <c r="W40" s="52">
        <f t="shared" si="39"/>
        <v>45969</v>
      </c>
      <c r="X40" s="50">
        <f t="shared" si="39"/>
        <v>45970</v>
      </c>
      <c r="Y40" s="11">
        <f>IF(Z40="",WEEKNUM(Z42)-1,WEEKNUM(Z40))</f>
        <v>50</v>
      </c>
      <c r="Z40" s="50">
        <f>+AF38+1</f>
        <v>45999</v>
      </c>
      <c r="AA40" s="52">
        <f>+Z40+1</f>
        <v>46000</v>
      </c>
      <c r="AB40" s="52">
        <f t="shared" ref="AB40:AF40" si="40">+AA40+1</f>
        <v>46001</v>
      </c>
      <c r="AC40" s="52">
        <f t="shared" si="40"/>
        <v>46002</v>
      </c>
      <c r="AD40" s="52">
        <f t="shared" si="40"/>
        <v>46003</v>
      </c>
      <c r="AE40" s="52">
        <f t="shared" si="40"/>
        <v>46004</v>
      </c>
      <c r="AF40" s="50">
        <f t="shared" si="40"/>
        <v>46005</v>
      </c>
      <c r="AH40" s="19"/>
      <c r="AI40" s="15"/>
      <c r="AJ40" s="15"/>
      <c r="AK40" s="15"/>
      <c r="AL40" s="15"/>
      <c r="AM40" s="15"/>
      <c r="AN40" s="15"/>
      <c r="AO40" s="15"/>
      <c r="AP40" s="15"/>
    </row>
    <row r="41" spans="1:42" s="15" customFormat="1" x14ac:dyDescent="0.2">
      <c r="A41" s="14"/>
      <c r="B41" s="72"/>
      <c r="C41" s="72"/>
      <c r="D41" s="72"/>
      <c r="E41" s="72"/>
      <c r="F41" s="72"/>
      <c r="G41" s="72"/>
      <c r="H41" s="72"/>
      <c r="I41" s="14"/>
      <c r="J41" s="51"/>
      <c r="K41" s="51"/>
      <c r="L41" s="51"/>
      <c r="M41" s="51"/>
      <c r="N41" s="51"/>
      <c r="O41" s="51"/>
      <c r="P41" s="59" t="s">
        <v>13</v>
      </c>
      <c r="Q41" s="14"/>
      <c r="R41" s="51"/>
      <c r="S41" s="51"/>
      <c r="T41" s="51"/>
      <c r="U41" s="51"/>
      <c r="V41" s="51"/>
      <c r="W41" s="51"/>
      <c r="X41" s="51">
        <f>IF(X40="","",$AF$54)</f>
        <v>0</v>
      </c>
      <c r="Y41" s="14"/>
      <c r="Z41" s="59" t="s">
        <v>13</v>
      </c>
      <c r="AA41" s="51"/>
      <c r="AB41" s="51"/>
      <c r="AC41" s="51"/>
      <c r="AD41" s="51"/>
      <c r="AE41" s="51"/>
      <c r="AF41" s="51">
        <f>IF(AF40="","",$AF$54)</f>
        <v>0</v>
      </c>
      <c r="AH41" s="8"/>
      <c r="AI41" s="6"/>
      <c r="AJ41" s="6"/>
      <c r="AK41" s="6"/>
      <c r="AL41" s="12"/>
      <c r="AM41" s="12"/>
      <c r="AN41" s="12"/>
      <c r="AO41" s="12"/>
      <c r="AP41" s="12"/>
    </row>
    <row r="42" spans="1:42" s="12" customFormat="1" x14ac:dyDescent="0.2">
      <c r="A42" s="11">
        <f>IF(B42="",WEEKNUM(B44)-1,WEEKNUM(B42))</f>
        <v>38</v>
      </c>
      <c r="B42" s="52">
        <f>+H40+1</f>
        <v>45915</v>
      </c>
      <c r="C42" s="52">
        <f t="shared" ref="C42:H42" si="41">+B42+1</f>
        <v>45916</v>
      </c>
      <c r="D42" s="52">
        <f t="shared" si="41"/>
        <v>45917</v>
      </c>
      <c r="E42" s="52">
        <f t="shared" si="41"/>
        <v>45918</v>
      </c>
      <c r="F42" s="52">
        <f t="shared" si="41"/>
        <v>45919</v>
      </c>
      <c r="G42" s="52">
        <f t="shared" si="41"/>
        <v>45920</v>
      </c>
      <c r="H42" s="50">
        <f t="shared" si="41"/>
        <v>45921</v>
      </c>
      <c r="I42" s="11">
        <f>IF(J42="",WEEKNUM(J44)-1,WEEKNUM(J42))</f>
        <v>42</v>
      </c>
      <c r="J42" s="52">
        <f>+P40+1</f>
        <v>45943</v>
      </c>
      <c r="K42" s="52">
        <f t="shared" ref="K42:P42" si="42">+J42+1</f>
        <v>45944</v>
      </c>
      <c r="L42" s="52">
        <f t="shared" si="42"/>
        <v>45945</v>
      </c>
      <c r="M42" s="52">
        <f t="shared" si="42"/>
        <v>45946</v>
      </c>
      <c r="N42" s="52">
        <f t="shared" si="42"/>
        <v>45947</v>
      </c>
      <c r="O42" s="52">
        <f t="shared" si="42"/>
        <v>45948</v>
      </c>
      <c r="P42" s="50">
        <f t="shared" si="42"/>
        <v>45949</v>
      </c>
      <c r="Q42" s="11">
        <f>IF(R42="",WEEKNUM(R44)-1,WEEKNUM(R42))</f>
        <v>46</v>
      </c>
      <c r="R42" s="52">
        <f>+X40+1</f>
        <v>45971</v>
      </c>
      <c r="S42" s="52">
        <f t="shared" ref="S42:X42" si="43">+R42+1</f>
        <v>45972</v>
      </c>
      <c r="T42" s="52">
        <f t="shared" si="43"/>
        <v>45973</v>
      </c>
      <c r="U42" s="52">
        <f t="shared" si="43"/>
        <v>45974</v>
      </c>
      <c r="V42" s="52">
        <f t="shared" si="43"/>
        <v>45975</v>
      </c>
      <c r="W42" s="52">
        <f t="shared" si="43"/>
        <v>45976</v>
      </c>
      <c r="X42" s="50">
        <f t="shared" si="43"/>
        <v>45977</v>
      </c>
      <c r="Y42" s="11">
        <f>IF(Z42="",WEEKNUM(Z44)-1,WEEKNUM(Z42))</f>
        <v>51</v>
      </c>
      <c r="Z42" s="52">
        <f>+AF40+1</f>
        <v>46006</v>
      </c>
      <c r="AA42" s="52">
        <f t="shared" ref="AA42:AF42" si="44">+Z42+1</f>
        <v>46007</v>
      </c>
      <c r="AB42" s="52">
        <f t="shared" si="44"/>
        <v>46008</v>
      </c>
      <c r="AC42" s="52">
        <f t="shared" si="44"/>
        <v>46009</v>
      </c>
      <c r="AD42" s="52">
        <f t="shared" si="44"/>
        <v>46010</v>
      </c>
      <c r="AE42" s="52">
        <f t="shared" si="44"/>
        <v>46011</v>
      </c>
      <c r="AF42" s="50">
        <f t="shared" si="44"/>
        <v>46012</v>
      </c>
      <c r="AH42" s="8"/>
      <c r="AI42" s="2"/>
      <c r="AJ42" s="2"/>
      <c r="AK42" s="2"/>
      <c r="AL42" s="15"/>
      <c r="AM42" s="15"/>
      <c r="AN42" s="15"/>
      <c r="AO42" s="15"/>
      <c r="AP42" s="15"/>
    </row>
    <row r="43" spans="1:42" s="15" customFormat="1" x14ac:dyDescent="0.2">
      <c r="A43" s="14"/>
      <c r="B43" s="51"/>
      <c r="C43" s="51"/>
      <c r="D43" s="51"/>
      <c r="E43" s="51"/>
      <c r="F43" s="51"/>
      <c r="G43" s="51"/>
      <c r="H43" s="51"/>
      <c r="I43" s="14"/>
      <c r="J43" s="51"/>
      <c r="K43" s="51"/>
      <c r="L43" s="51"/>
      <c r="M43" s="51"/>
      <c r="N43" s="51"/>
      <c r="O43" s="51"/>
      <c r="P43" s="51">
        <f>IF(P42="","",$AF$54)</f>
        <v>0</v>
      </c>
      <c r="Q43" s="14"/>
      <c r="R43" s="51"/>
      <c r="S43" s="51"/>
      <c r="T43" s="51"/>
      <c r="U43" s="51"/>
      <c r="V43" s="51"/>
      <c r="W43" s="51"/>
      <c r="X43" s="51">
        <f>IF(X42="","",$AF$54)</f>
        <v>0</v>
      </c>
      <c r="Y43" s="14"/>
      <c r="Z43" s="51"/>
      <c r="AA43" s="51"/>
      <c r="AB43" s="51"/>
      <c r="AC43" s="51"/>
      <c r="AD43" s="51"/>
      <c r="AE43" s="51"/>
      <c r="AF43" s="51">
        <f>IF(AF42="","",$AF$54)</f>
        <v>0</v>
      </c>
      <c r="AH43" s="8"/>
      <c r="AI43" s="6"/>
      <c r="AJ43" s="6"/>
      <c r="AK43" s="6"/>
      <c r="AL43" s="12"/>
      <c r="AM43" s="12"/>
      <c r="AN43" s="12"/>
      <c r="AO43" s="12"/>
      <c r="AP43" s="12"/>
    </row>
    <row r="44" spans="1:42" s="12" customFormat="1" x14ac:dyDescent="0.2">
      <c r="A44" s="11">
        <f>IF(B44="",WEEKNUM(B46)-1,WEEKNUM(B44))</f>
        <v>39</v>
      </c>
      <c r="B44" s="52">
        <f>+H42+1</f>
        <v>45922</v>
      </c>
      <c r="C44" s="52">
        <f t="shared" ref="C44:H44" si="45">+B44+1</f>
        <v>45923</v>
      </c>
      <c r="D44" s="52">
        <f t="shared" si="45"/>
        <v>45924</v>
      </c>
      <c r="E44" s="52">
        <f t="shared" si="45"/>
        <v>45925</v>
      </c>
      <c r="F44" s="52">
        <f t="shared" si="45"/>
        <v>45926</v>
      </c>
      <c r="G44" s="52">
        <f t="shared" si="45"/>
        <v>45927</v>
      </c>
      <c r="H44" s="50">
        <f t="shared" si="45"/>
        <v>45928</v>
      </c>
      <c r="I44" s="11">
        <f>IF(J44="",WEEKNUM(R38)-1,WEEKNUM(J44))</f>
        <v>43</v>
      </c>
      <c r="J44" s="52">
        <f>+P42+1</f>
        <v>45950</v>
      </c>
      <c r="K44" s="52">
        <f t="shared" ref="K44:P46" si="46">+J44+1</f>
        <v>45951</v>
      </c>
      <c r="L44" s="52">
        <f t="shared" si="46"/>
        <v>45952</v>
      </c>
      <c r="M44" s="52">
        <f t="shared" si="46"/>
        <v>45953</v>
      </c>
      <c r="N44" s="52">
        <f t="shared" si="46"/>
        <v>45954</v>
      </c>
      <c r="O44" s="52">
        <f t="shared" si="46"/>
        <v>45955</v>
      </c>
      <c r="P44" s="50">
        <f t="shared" si="46"/>
        <v>45956</v>
      </c>
      <c r="Q44" s="11">
        <f>IF(R44="",WEEKNUM(R46)-1,WEEKNUM(R44))</f>
        <v>47</v>
      </c>
      <c r="R44" s="52">
        <f>+X42+1</f>
        <v>45978</v>
      </c>
      <c r="S44" s="52">
        <f t="shared" ref="S44:X46" si="47">+R44+1</f>
        <v>45979</v>
      </c>
      <c r="T44" s="52">
        <f t="shared" si="47"/>
        <v>45980</v>
      </c>
      <c r="U44" s="52">
        <f t="shared" si="47"/>
        <v>45981</v>
      </c>
      <c r="V44" s="52">
        <f t="shared" si="47"/>
        <v>45982</v>
      </c>
      <c r="W44" s="52">
        <f t="shared" si="47"/>
        <v>45983</v>
      </c>
      <c r="X44" s="50">
        <f t="shared" si="47"/>
        <v>45984</v>
      </c>
      <c r="Y44" s="11">
        <f>IF(Z44="",WEEKNUM(Z46)-1,WEEKNUM(Z44))</f>
        <v>52</v>
      </c>
      <c r="Z44" s="52">
        <f>+AF42+1</f>
        <v>46013</v>
      </c>
      <c r="AA44" s="52">
        <f t="shared" ref="AA44:AF44" si="48">+Z44+1</f>
        <v>46014</v>
      </c>
      <c r="AB44" s="52">
        <f t="shared" si="48"/>
        <v>46015</v>
      </c>
      <c r="AC44" s="50">
        <f t="shared" si="48"/>
        <v>46016</v>
      </c>
      <c r="AD44" s="52">
        <f t="shared" si="48"/>
        <v>46017</v>
      </c>
      <c r="AE44" s="52">
        <f t="shared" si="48"/>
        <v>46018</v>
      </c>
      <c r="AF44" s="50">
        <f t="shared" si="48"/>
        <v>46019</v>
      </c>
      <c r="AH44" s="8"/>
      <c r="AI44" s="2"/>
      <c r="AJ44" s="2"/>
      <c r="AK44" s="2"/>
      <c r="AL44" s="15"/>
      <c r="AM44" s="15"/>
      <c r="AN44" s="15"/>
      <c r="AO44" s="15"/>
      <c r="AP44" s="15"/>
    </row>
    <row r="45" spans="1:42" s="15" customFormat="1" x14ac:dyDescent="0.2">
      <c r="A45" s="14"/>
      <c r="B45" s="51"/>
      <c r="C45" s="51"/>
      <c r="D45" s="51"/>
      <c r="E45" s="51"/>
      <c r="F45" s="51"/>
      <c r="G45" s="51"/>
      <c r="H45" s="51"/>
      <c r="I45" s="14"/>
      <c r="J45" s="51"/>
      <c r="K45" s="51"/>
      <c r="L45" s="51"/>
      <c r="M45" s="51"/>
      <c r="N45" s="51"/>
      <c r="O45" s="51"/>
      <c r="P45" s="51">
        <f>IF(P44="","",$AF$54)</f>
        <v>0</v>
      </c>
      <c r="Q45" s="14"/>
      <c r="R45" s="51"/>
      <c r="S45" s="51"/>
      <c r="T45" s="51"/>
      <c r="U45" s="51"/>
      <c r="V45" s="51"/>
      <c r="W45" s="51"/>
      <c r="X45" s="51">
        <f>IF(X44="","",$AF$54)</f>
        <v>0</v>
      </c>
      <c r="Y45" s="14"/>
      <c r="Z45" s="72"/>
      <c r="AA45" s="72"/>
      <c r="AB45" s="72"/>
      <c r="AC45" s="59" t="s">
        <v>13</v>
      </c>
      <c r="AD45" s="72"/>
      <c r="AE45" s="51">
        <f>IF(AE44="","",$AE$54)</f>
        <v>0</v>
      </c>
      <c r="AF45" s="51">
        <f>IF(AF44="","",$AF$54)</f>
        <v>0</v>
      </c>
      <c r="AH45" s="8"/>
      <c r="AI45" s="6"/>
      <c r="AJ45" s="6"/>
      <c r="AK45" s="6"/>
      <c r="AL45" s="12"/>
      <c r="AM45" s="12"/>
      <c r="AN45" s="12"/>
      <c r="AO45" s="12"/>
      <c r="AP45" s="12"/>
    </row>
    <row r="46" spans="1:42" s="12" customFormat="1" x14ac:dyDescent="0.2">
      <c r="A46" s="11">
        <f>IF(B46="",WEEKNUM(#REF!)-1,WEEKNUM(B46))</f>
        <v>40</v>
      </c>
      <c r="B46" s="52">
        <f>+H44+1</f>
        <v>45929</v>
      </c>
      <c r="C46" s="52">
        <f>+B46+1</f>
        <v>45930</v>
      </c>
      <c r="D46" s="30"/>
      <c r="E46" s="30"/>
      <c r="F46" s="30"/>
      <c r="G46" s="30"/>
      <c r="H46" s="30"/>
      <c r="I46" s="11">
        <f>IF(J46="",WEEKNUM(R40)-1,WEEKNUM(J46))</f>
        <v>44</v>
      </c>
      <c r="J46" s="52">
        <f>+P44+1</f>
        <v>45957</v>
      </c>
      <c r="K46" s="52">
        <f t="shared" si="46"/>
        <v>45958</v>
      </c>
      <c r="L46" s="52">
        <f t="shared" si="46"/>
        <v>45959</v>
      </c>
      <c r="M46" s="52">
        <f t="shared" si="46"/>
        <v>45960</v>
      </c>
      <c r="N46" s="52">
        <f t="shared" si="46"/>
        <v>45961</v>
      </c>
      <c r="O46" s="30"/>
      <c r="P46" s="30"/>
      <c r="Q46" s="11">
        <f>IF(R46="",WEEKNUM(Z38)-1,WEEKNUM(R46))</f>
        <v>48</v>
      </c>
      <c r="R46" s="52">
        <f>+X44+1</f>
        <v>45985</v>
      </c>
      <c r="S46" s="52">
        <f>+R46+1</f>
        <v>45986</v>
      </c>
      <c r="T46" s="52">
        <f>+S46+1</f>
        <v>45987</v>
      </c>
      <c r="U46" s="52">
        <f t="shared" si="47"/>
        <v>45988</v>
      </c>
      <c r="V46" s="52">
        <f t="shared" si="47"/>
        <v>45989</v>
      </c>
      <c r="W46" s="50">
        <f t="shared" si="47"/>
        <v>45990</v>
      </c>
      <c r="X46" s="50">
        <f t="shared" si="47"/>
        <v>45991</v>
      </c>
      <c r="Y46" s="11">
        <f>IF(Z46="",WEEKNUM(AH37)-1,WEEKNUM(Z46))</f>
        <v>53</v>
      </c>
      <c r="Z46" s="52">
        <f>+AF44+1</f>
        <v>46020</v>
      </c>
      <c r="AA46" s="52">
        <f t="shared" ref="AA46:AB46" si="49">+Z46+1</f>
        <v>46021</v>
      </c>
      <c r="AB46" s="52">
        <f t="shared" si="49"/>
        <v>46022</v>
      </c>
      <c r="AC46" s="30"/>
      <c r="AD46" s="30"/>
      <c r="AE46" s="30"/>
      <c r="AF46" s="30"/>
      <c r="AG46" s="28"/>
      <c r="AH46" s="8"/>
      <c r="AI46" s="2"/>
      <c r="AJ46" s="2"/>
      <c r="AK46" s="2"/>
      <c r="AL46" s="15"/>
      <c r="AM46" s="15"/>
      <c r="AN46" s="15"/>
      <c r="AO46" s="15"/>
      <c r="AP46" s="15"/>
    </row>
    <row r="47" spans="1:42" s="15" customFormat="1" x14ac:dyDescent="0.2">
      <c r="A47" s="11"/>
      <c r="B47" s="51"/>
      <c r="C47" s="51"/>
      <c r="D47" s="30" t="str">
        <f>IF(D46="","",$AF$54)</f>
        <v/>
      </c>
      <c r="E47" s="30" t="str">
        <f>IF(E46="","",$AF$54)</f>
        <v/>
      </c>
      <c r="F47" s="30" t="str">
        <f>IF(F46="","",$AF$54)</f>
        <v/>
      </c>
      <c r="G47" s="30" t="str">
        <f>IF(G46="","",$AF$54)</f>
        <v/>
      </c>
      <c r="H47" s="30" t="str">
        <f>IF(H46="","",$AF$54)</f>
        <v/>
      </c>
      <c r="I47" s="14"/>
      <c r="J47" s="51"/>
      <c r="K47" s="51"/>
      <c r="L47" s="51"/>
      <c r="M47" s="51"/>
      <c r="N47" s="51"/>
      <c r="O47" s="30" t="str">
        <f>IF(O46="","",$AE$54)</f>
        <v/>
      </c>
      <c r="P47" s="30" t="str">
        <f>IF(P46="","",$AF$54)</f>
        <v/>
      </c>
      <c r="Q47" s="14"/>
      <c r="R47" s="51"/>
      <c r="S47" s="51"/>
      <c r="T47" s="51"/>
      <c r="U47" s="51"/>
      <c r="V47" s="51"/>
      <c r="W47" s="59" t="s">
        <v>13</v>
      </c>
      <c r="X47" s="51">
        <f>IF(X46="","",$AE$54)</f>
        <v>0</v>
      </c>
      <c r="Y47" s="14"/>
      <c r="Z47" s="72"/>
      <c r="AA47" s="72"/>
      <c r="AB47" s="72"/>
      <c r="AC47" s="30" t="str">
        <f>IF(AC46="","",$AF$54)</f>
        <v/>
      </c>
      <c r="AD47" s="30" t="str">
        <f>IF(AD46="","",$AF$54)</f>
        <v/>
      </c>
      <c r="AE47" s="30" t="str">
        <f>IF(AE46="","",$AF$54)</f>
        <v/>
      </c>
      <c r="AF47" s="30" t="str">
        <f>IF(AF46="","",$AF$54)</f>
        <v/>
      </c>
      <c r="AH47" s="8"/>
      <c r="AI47" s="6"/>
      <c r="AJ47" s="6"/>
      <c r="AK47" s="6"/>
      <c r="AP47" s="12"/>
    </row>
    <row r="48" spans="1:42" s="15" customFormat="1" x14ac:dyDescent="0.2">
      <c r="A48" s="11"/>
      <c r="B48" s="30"/>
      <c r="C48" s="30"/>
      <c r="D48" s="30"/>
      <c r="E48" s="30"/>
      <c r="F48" s="30"/>
      <c r="G48" s="30"/>
      <c r="H48" s="31"/>
      <c r="Q48" s="12"/>
      <c r="R48" s="31"/>
      <c r="S48" s="31"/>
      <c r="T48" s="30"/>
      <c r="U48" s="30"/>
      <c r="V48" s="30"/>
      <c r="W48" s="30"/>
      <c r="X48" s="31"/>
      <c r="Y48" s="30"/>
      <c r="Z48" s="30"/>
      <c r="AA48" s="30"/>
      <c r="AB48" s="30"/>
      <c r="AC48" s="30"/>
      <c r="AD48" s="30"/>
      <c r="AE48" s="30"/>
      <c r="AF48" s="30"/>
      <c r="AH48" s="8"/>
      <c r="AI48" s="2"/>
      <c r="AJ48" s="2"/>
      <c r="AK48" s="2"/>
      <c r="AN48" s="19"/>
    </row>
    <row r="49" spans="1:42" s="15" customFormat="1" x14ac:dyDescent="0.2">
      <c r="A49" s="14"/>
      <c r="B49" s="30" t="str">
        <f>IF(B48="","",$AF$54)</f>
        <v/>
      </c>
      <c r="C49" s="30" t="str">
        <f>IF(C48="","",$AA$54)</f>
        <v/>
      </c>
      <c r="D49" s="30" t="str">
        <f>IF(D48="","",$AB$54)</f>
        <v/>
      </c>
      <c r="E49" s="30" t="str">
        <f>IF(E48="","",$AC$54)</f>
        <v/>
      </c>
      <c r="F49" s="30" t="str">
        <f>IF(F48="","",$AD$54)</f>
        <v/>
      </c>
      <c r="G49" s="30" t="str">
        <f>IF(G48="","",$AE$54)</f>
        <v/>
      </c>
      <c r="H49" s="31" t="str">
        <f>IF(H48="","",$AF$54)</f>
        <v/>
      </c>
      <c r="I49" s="14"/>
      <c r="J49" s="15" t="str">
        <f>IF(J48="","",$Z$54)</f>
        <v/>
      </c>
      <c r="K49" s="15" t="str">
        <f>IF(K48="","",$AA$54)</f>
        <v/>
      </c>
      <c r="L49" s="15" t="str">
        <f>IF(L48="","",$AB$54)</f>
        <v/>
      </c>
      <c r="M49" s="15" t="str">
        <f>IF(M48="","",$AC$54)</f>
        <v/>
      </c>
      <c r="N49" s="15" t="str">
        <f>IF(N48="","",$AD$54)</f>
        <v/>
      </c>
      <c r="O49" s="15" t="str">
        <f>IF(O48="","",$AE$54)</f>
        <v/>
      </c>
      <c r="P49" s="15" t="str">
        <f>IF(P48="","",$AF$54)</f>
        <v/>
      </c>
      <c r="Q49" s="14"/>
      <c r="R49" s="31" t="str">
        <f>IF(R48="","",$Z$54)</f>
        <v/>
      </c>
      <c r="S49" s="31" t="str">
        <f>IF(S48="","",$AA$54)</f>
        <v/>
      </c>
      <c r="T49" s="30" t="str">
        <f>IF(T48="","",$AB$54)</f>
        <v/>
      </c>
      <c r="U49" s="30" t="str">
        <f>IF(U48="","",$AC$54)</f>
        <v/>
      </c>
      <c r="V49" s="30" t="str">
        <f>IF(V48="","",$AD$54)</f>
        <v/>
      </c>
      <c r="W49" s="30" t="str">
        <f>IF(W48="","",$AE$54)</f>
        <v/>
      </c>
      <c r="X49" s="31" t="str">
        <f t="shared" ref="X49:AF49" si="50">IF(X48="","",$AF$54)</f>
        <v/>
      </c>
      <c r="Y49" s="30" t="str">
        <f t="shared" si="50"/>
        <v/>
      </c>
      <c r="Z49" s="30" t="str">
        <f t="shared" si="50"/>
        <v/>
      </c>
      <c r="AA49" s="30" t="str">
        <f t="shared" si="50"/>
        <v/>
      </c>
      <c r="AB49" s="30" t="str">
        <f t="shared" si="50"/>
        <v/>
      </c>
      <c r="AC49" s="30" t="str">
        <f t="shared" si="50"/>
        <v/>
      </c>
      <c r="AD49" s="30" t="str">
        <f t="shared" si="50"/>
        <v/>
      </c>
      <c r="AE49" s="30" t="str">
        <f t="shared" si="50"/>
        <v/>
      </c>
      <c r="AF49" s="30" t="str">
        <f t="shared" si="50"/>
        <v/>
      </c>
      <c r="AH49" s="8"/>
      <c r="AI49" s="2"/>
      <c r="AJ49" s="2"/>
      <c r="AK49" s="2"/>
      <c r="AN49" s="2"/>
      <c r="AO49" s="2"/>
    </row>
    <row r="50" spans="1:42" x14ac:dyDescent="0.2">
      <c r="A50" s="32"/>
      <c r="H50" s="2"/>
      <c r="I50" s="32"/>
      <c r="J50" s="32"/>
      <c r="K50" s="32"/>
      <c r="L50" s="32"/>
      <c r="M50" s="32"/>
      <c r="N50" s="32"/>
      <c r="O50" s="32"/>
      <c r="P50" s="32"/>
      <c r="Q50" s="32"/>
      <c r="Y50" s="32"/>
      <c r="AL50" s="15"/>
      <c r="AM50" s="15"/>
      <c r="AP50" s="15"/>
    </row>
    <row r="51" spans="1:42" x14ac:dyDescent="0.2">
      <c r="A51" s="32"/>
      <c r="H51" s="2"/>
      <c r="I51" s="32"/>
      <c r="J51" s="32"/>
      <c r="K51" s="32"/>
      <c r="L51" s="32"/>
      <c r="M51" s="32"/>
      <c r="N51" s="32"/>
      <c r="O51" s="32"/>
      <c r="P51" s="32"/>
      <c r="Q51" s="32"/>
      <c r="Y51" s="32"/>
      <c r="AL51" s="15"/>
      <c r="AM51" s="15"/>
      <c r="AP51" s="15"/>
    </row>
    <row r="52" spans="1:42" x14ac:dyDescent="0.2">
      <c r="B52" s="6" t="s">
        <v>31</v>
      </c>
      <c r="C52" s="6"/>
      <c r="D52" s="33" t="s">
        <v>32</v>
      </c>
      <c r="E52" s="33"/>
      <c r="F52" s="34"/>
      <c r="G52" s="35"/>
      <c r="H52" s="36" t="s">
        <v>33</v>
      </c>
      <c r="I52" s="37"/>
      <c r="K52" s="60" t="s">
        <v>34</v>
      </c>
      <c r="M52" s="39" t="s">
        <v>35</v>
      </c>
      <c r="N52" s="40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L52" s="15"/>
      <c r="AM52" s="15"/>
      <c r="AN52" s="6"/>
      <c r="AO52" s="6"/>
    </row>
    <row r="53" spans="1:42" s="6" customFormat="1" x14ac:dyDescent="0.2">
      <c r="A53" s="1"/>
      <c r="B53" s="2"/>
      <c r="C53" s="2"/>
      <c r="D53" s="2"/>
      <c r="E53" s="2"/>
      <c r="F53" s="2"/>
      <c r="G53" s="2"/>
      <c r="H53" s="2"/>
      <c r="I53" s="1"/>
      <c r="Z53" s="42" t="s">
        <v>5</v>
      </c>
      <c r="AA53" s="42" t="s">
        <v>6</v>
      </c>
      <c r="AB53" s="42" t="s">
        <v>7</v>
      </c>
      <c r="AC53" s="42" t="s">
        <v>8</v>
      </c>
      <c r="AD53" s="42" t="s">
        <v>9</v>
      </c>
      <c r="AE53" s="42" t="s">
        <v>10</v>
      </c>
      <c r="AF53" s="42" t="s">
        <v>11</v>
      </c>
      <c r="AH53" s="8"/>
      <c r="AI53" s="2"/>
      <c r="AJ53" s="2"/>
      <c r="AK53" s="2"/>
      <c r="AL53" s="15"/>
      <c r="AM53" s="15"/>
      <c r="AN53" s="2"/>
      <c r="AO53" s="2"/>
      <c r="AP53" s="2"/>
    </row>
    <row r="54" spans="1:42" x14ac:dyDescent="0.2">
      <c r="A54" s="32"/>
      <c r="I54" s="32"/>
      <c r="P54" s="2"/>
      <c r="Q54" s="2"/>
      <c r="R54" s="41"/>
      <c r="Y54" s="32"/>
      <c r="Z54" s="44">
        <f>Z61</f>
        <v>7.9999999999999991</v>
      </c>
      <c r="AA54" s="44">
        <f t="shared" ref="AA54:AD54" si="51">AA61</f>
        <v>7.9999999999999991</v>
      </c>
      <c r="AB54" s="44">
        <f t="shared" si="51"/>
        <v>7.9999999999999991</v>
      </c>
      <c r="AC54" s="44">
        <f t="shared" si="51"/>
        <v>7.9999999999999991</v>
      </c>
      <c r="AD54" s="44">
        <f t="shared" si="51"/>
        <v>6.5</v>
      </c>
      <c r="AE54" s="44"/>
      <c r="AF54" s="44"/>
      <c r="AH54" s="64">
        <f>SUM(Z54:AG54)</f>
        <v>38.5</v>
      </c>
      <c r="AI54" s="73"/>
      <c r="AL54" s="15"/>
      <c r="AM54" s="15"/>
      <c r="AN54" s="6"/>
      <c r="AO54" s="6"/>
      <c r="AP54" s="6"/>
    </row>
    <row r="55" spans="1:42" s="6" customFormat="1" x14ac:dyDescent="0.2">
      <c r="A55" s="1"/>
      <c r="Z55" s="2"/>
      <c r="AA55" s="2"/>
      <c r="AB55" s="2"/>
      <c r="AC55" s="2"/>
      <c r="AD55" s="2"/>
      <c r="AE55" s="2"/>
      <c r="AF55" s="2"/>
      <c r="AH55" s="8"/>
      <c r="AI55" s="73"/>
      <c r="AJ55" s="2"/>
      <c r="AK55" s="2"/>
      <c r="AL55" s="15"/>
      <c r="AM55" s="15"/>
      <c r="AN55" s="2"/>
      <c r="AO55" s="2"/>
      <c r="AP55" s="2"/>
    </row>
    <row r="56" spans="1:42" x14ac:dyDescent="0.2">
      <c r="B56" s="6"/>
      <c r="C56" s="6"/>
      <c r="D56" s="6"/>
      <c r="E56" s="6"/>
      <c r="F56" s="6"/>
      <c r="G56" s="6"/>
    </row>
    <row r="57" spans="1:42" s="6" customFormat="1" ht="15" x14ac:dyDescent="0.25">
      <c r="A57" s="1"/>
      <c r="I57" s="1"/>
      <c r="J57" s="78" t="s">
        <v>36</v>
      </c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H57" s="8"/>
      <c r="AI57" s="73"/>
      <c r="AJ57" s="2"/>
      <c r="AK57" s="2"/>
      <c r="AL57" s="2"/>
      <c r="AM57" s="2"/>
      <c r="AN57" s="2"/>
      <c r="AO57" s="2"/>
      <c r="AP57" s="2"/>
    </row>
    <row r="58" spans="1:42" ht="15" x14ac:dyDescent="0.25">
      <c r="A58" s="32"/>
      <c r="H58" s="2"/>
      <c r="I58" s="32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L58" s="6"/>
      <c r="AM58" s="6"/>
      <c r="AN58" s="6"/>
      <c r="AO58" s="6"/>
      <c r="AP58" s="6"/>
    </row>
    <row r="59" spans="1:42" s="6" customFormat="1" ht="15" x14ac:dyDescent="0.25">
      <c r="A59" s="1"/>
      <c r="B59" s="79" t="s">
        <v>37</v>
      </c>
      <c r="C59" s="79"/>
      <c r="D59" s="79"/>
      <c r="E59" s="79"/>
      <c r="F59" s="79"/>
      <c r="G59" s="79"/>
      <c r="H59" s="79"/>
      <c r="I59" s="1"/>
      <c r="J59" t="s">
        <v>38</v>
      </c>
      <c r="K59" s="68">
        <v>0.35416666666666669</v>
      </c>
      <c r="L59" s="68">
        <v>0.60416666666666663</v>
      </c>
      <c r="M59"/>
      <c r="N59" s="68">
        <v>0.625</v>
      </c>
      <c r="O59" s="68">
        <v>0.70833333333333337</v>
      </c>
      <c r="P59"/>
      <c r="Q59" s="69">
        <f>(+L59-K59)*24</f>
        <v>5.9999999999999982</v>
      </c>
      <c r="R59"/>
      <c r="S59"/>
      <c r="T59" s="69">
        <f>(+O59-N59)*24</f>
        <v>2.0000000000000009</v>
      </c>
      <c r="U59"/>
      <c r="V59" s="69">
        <f>+Q59+T59</f>
        <v>7.9999999999999991</v>
      </c>
      <c r="W59"/>
      <c r="X59"/>
      <c r="Y59"/>
      <c r="Z59"/>
      <c r="AA59"/>
      <c r="AB59"/>
      <c r="AC59"/>
      <c r="AD59"/>
      <c r="AE59"/>
      <c r="AF59"/>
      <c r="AH59" s="8"/>
      <c r="AI59" s="73"/>
      <c r="AJ59" s="2"/>
      <c r="AK59" s="2"/>
      <c r="AL59" s="2"/>
      <c r="AM59" s="2"/>
      <c r="AN59" s="2"/>
      <c r="AO59" s="2"/>
      <c r="AP59" s="2"/>
    </row>
    <row r="60" spans="1:42" ht="15" x14ac:dyDescent="0.25">
      <c r="A60" s="32"/>
      <c r="B60" s="79"/>
      <c r="C60" s="79"/>
      <c r="D60" s="79"/>
      <c r="E60" s="79"/>
      <c r="F60" s="79"/>
      <c r="G60" s="79"/>
      <c r="H60" s="79"/>
      <c r="I60" s="32"/>
      <c r="J60" t="s">
        <v>39</v>
      </c>
      <c r="K60" s="68">
        <v>0.35416666666666669</v>
      </c>
      <c r="L60" s="68">
        <v>0.60416666666666663</v>
      </c>
      <c r="M60"/>
      <c r="N60" s="68">
        <v>0.625</v>
      </c>
      <c r="O60" s="68">
        <v>0.70833333333333337</v>
      </c>
      <c r="P60"/>
      <c r="Q60" s="69">
        <f t="shared" ref="Q60:Q63" si="52">(+L60-K60)*24</f>
        <v>5.9999999999999982</v>
      </c>
      <c r="R60"/>
      <c r="S60"/>
      <c r="T60" s="69">
        <f t="shared" ref="T60:T63" si="53">(+O60-N60)*24</f>
        <v>2.0000000000000009</v>
      </c>
      <c r="U60"/>
      <c r="V60" s="69">
        <f t="shared" ref="V60:V63" si="54">+Q60+T60</f>
        <v>7.9999999999999991</v>
      </c>
      <c r="W60"/>
      <c r="X60"/>
      <c r="Y60"/>
      <c r="Z60" s="42" t="s">
        <v>5</v>
      </c>
      <c r="AA60" s="42" t="s">
        <v>6</v>
      </c>
      <c r="AB60" s="42" t="s">
        <v>7</v>
      </c>
      <c r="AC60" s="42" t="s">
        <v>8</v>
      </c>
      <c r="AD60" s="42" t="s">
        <v>9</v>
      </c>
      <c r="AE60" s="42" t="s">
        <v>10</v>
      </c>
      <c r="AF60" s="42" t="s">
        <v>11</v>
      </c>
      <c r="AL60" s="6"/>
      <c r="AM60" s="6"/>
      <c r="AN60" s="6"/>
      <c r="AO60" s="6"/>
      <c r="AP60" s="6"/>
    </row>
    <row r="61" spans="1:42" s="6" customFormat="1" ht="15" x14ac:dyDescent="0.25">
      <c r="A61" s="1"/>
      <c r="B61" s="79"/>
      <c r="C61" s="79"/>
      <c r="D61" s="79"/>
      <c r="E61" s="79"/>
      <c r="F61" s="79"/>
      <c r="G61" s="79"/>
      <c r="H61" s="79"/>
      <c r="I61" s="1"/>
      <c r="J61" t="s">
        <v>40</v>
      </c>
      <c r="K61" s="68">
        <v>0.35416666666666669</v>
      </c>
      <c r="L61" s="68">
        <v>0.60416666666666663</v>
      </c>
      <c r="M61"/>
      <c r="N61" s="68">
        <v>0.625</v>
      </c>
      <c r="O61" s="68">
        <v>0.70833333333333337</v>
      </c>
      <c r="P61"/>
      <c r="Q61" s="69">
        <f t="shared" si="52"/>
        <v>5.9999999999999982</v>
      </c>
      <c r="R61"/>
      <c r="S61"/>
      <c r="T61" s="69">
        <f t="shared" si="53"/>
        <v>2.0000000000000009</v>
      </c>
      <c r="U61"/>
      <c r="V61" s="69">
        <f t="shared" si="54"/>
        <v>7.9999999999999991</v>
      </c>
      <c r="W61"/>
      <c r="X61"/>
      <c r="Y61"/>
      <c r="Z61" s="44">
        <f>+V59</f>
        <v>7.9999999999999991</v>
      </c>
      <c r="AA61" s="44">
        <f>+V60</f>
        <v>7.9999999999999991</v>
      </c>
      <c r="AB61" s="44">
        <f>+V61</f>
        <v>7.9999999999999991</v>
      </c>
      <c r="AC61" s="44">
        <f>+V62</f>
        <v>7.9999999999999991</v>
      </c>
      <c r="AD61" s="44">
        <f>+V63</f>
        <v>6.5</v>
      </c>
      <c r="AE61" s="43"/>
      <c r="AF61" s="43"/>
      <c r="AH61" s="8"/>
      <c r="AI61" s="73"/>
      <c r="AJ61" s="2"/>
      <c r="AK61" s="2"/>
      <c r="AL61" s="2"/>
      <c r="AM61" s="2"/>
      <c r="AN61" s="2"/>
      <c r="AO61" s="2"/>
      <c r="AP61" s="2"/>
    </row>
    <row r="62" spans="1:42" ht="15" x14ac:dyDescent="0.25">
      <c r="B62" s="79"/>
      <c r="C62" s="79"/>
      <c r="D62" s="79"/>
      <c r="E62" s="79"/>
      <c r="F62" s="79"/>
      <c r="G62" s="79"/>
      <c r="H62" s="79"/>
      <c r="J62" t="s">
        <v>41</v>
      </c>
      <c r="K62" s="68">
        <v>0.35416666666666669</v>
      </c>
      <c r="L62" s="68">
        <v>0.60416666666666663</v>
      </c>
      <c r="M62"/>
      <c r="N62" s="68">
        <v>0.625</v>
      </c>
      <c r="O62" s="68">
        <v>0.70833333333333337</v>
      </c>
      <c r="P62"/>
      <c r="Q62" s="69">
        <f t="shared" si="52"/>
        <v>5.9999999999999982</v>
      </c>
      <c r="R62"/>
      <c r="S62"/>
      <c r="T62" s="69">
        <f t="shared" si="53"/>
        <v>2.0000000000000009</v>
      </c>
      <c r="U62"/>
      <c r="V62" s="69">
        <f t="shared" si="54"/>
        <v>7.9999999999999991</v>
      </c>
      <c r="W62"/>
      <c r="X62"/>
      <c r="Y62"/>
      <c r="Z62"/>
      <c r="AA62"/>
      <c r="AB62"/>
      <c r="AC62"/>
      <c r="AD62"/>
      <c r="AE62"/>
      <c r="AF62"/>
      <c r="AP62" s="6"/>
    </row>
    <row r="63" spans="1:42" ht="15" x14ac:dyDescent="0.25">
      <c r="B63" s="79"/>
      <c r="C63" s="79"/>
      <c r="D63" s="79"/>
      <c r="E63" s="79"/>
      <c r="F63" s="79"/>
      <c r="G63" s="79"/>
      <c r="H63" s="79"/>
      <c r="J63" t="s">
        <v>42</v>
      </c>
      <c r="K63" s="68">
        <v>0.35416666666666669</v>
      </c>
      <c r="L63" s="68">
        <v>0.625</v>
      </c>
      <c r="M63"/>
      <c r="N63"/>
      <c r="O63"/>
      <c r="P63"/>
      <c r="Q63" s="69">
        <f t="shared" si="52"/>
        <v>6.5</v>
      </c>
      <c r="R63"/>
      <c r="S63"/>
      <c r="T63" s="69">
        <f t="shared" si="53"/>
        <v>0</v>
      </c>
      <c r="U63"/>
      <c r="V63" s="69">
        <f t="shared" si="54"/>
        <v>6.5</v>
      </c>
      <c r="W63"/>
      <c r="X63" s="70">
        <f>SUM(V59:V63)</f>
        <v>38.5</v>
      </c>
      <c r="Y63"/>
      <c r="Z63"/>
      <c r="AA63"/>
      <c r="AB63"/>
      <c r="AC63"/>
      <c r="AD63"/>
      <c r="AE63"/>
      <c r="AF63"/>
    </row>
    <row r="64" spans="1:42" ht="15" x14ac:dyDescent="0.25">
      <c r="B64" s="79"/>
      <c r="C64" s="79"/>
      <c r="D64" s="79"/>
      <c r="E64" s="79"/>
      <c r="F64" s="79"/>
      <c r="G64" s="79"/>
      <c r="H64" s="79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</row>
    <row r="65" spans="2:32" ht="15" x14ac:dyDescent="0.25">
      <c r="B65" s="79"/>
      <c r="C65" s="79"/>
      <c r="D65" s="79"/>
      <c r="E65" s="79"/>
      <c r="F65" s="79"/>
      <c r="G65" s="79"/>
      <c r="H65" s="79"/>
      <c r="J65" s="80" t="s">
        <v>43</v>
      </c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</row>
    <row r="66" spans="2:32" ht="15" x14ac:dyDescent="0.25">
      <c r="B66" s="79"/>
      <c r="C66" s="79"/>
      <c r="D66" s="79"/>
      <c r="E66" s="79"/>
      <c r="F66" s="79"/>
      <c r="G66" s="79"/>
      <c r="H66" s="79"/>
      <c r="J66" t="s">
        <v>44</v>
      </c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</row>
    <row r="67" spans="2:32" ht="15" customHeight="1" x14ac:dyDescent="0.25">
      <c r="B67" s="79"/>
      <c r="C67" s="79"/>
      <c r="D67" s="79"/>
      <c r="E67" s="79"/>
      <c r="F67" s="79"/>
      <c r="G67" s="79"/>
      <c r="H67" s="79"/>
      <c r="J67" t="s">
        <v>38</v>
      </c>
      <c r="K67" s="68">
        <v>0.35416666666666669</v>
      </c>
      <c r="L67" s="68">
        <v>0.625</v>
      </c>
      <c r="M67"/>
      <c r="N67"/>
      <c r="O67"/>
      <c r="P67"/>
      <c r="Q67" s="69">
        <f>(+L67-K67)*24</f>
        <v>6.5</v>
      </c>
      <c r="R67"/>
      <c r="S67"/>
      <c r="T67">
        <v>0</v>
      </c>
      <c r="U67"/>
      <c r="V67" s="69">
        <f>+Q67+T67</f>
        <v>6.5</v>
      </c>
      <c r="W67"/>
      <c r="X67"/>
      <c r="Y67"/>
      <c r="Z67"/>
      <c r="AA67"/>
      <c r="AB67"/>
      <c r="AC67"/>
      <c r="AD67"/>
      <c r="AE67"/>
      <c r="AF67"/>
    </row>
    <row r="68" spans="2:32" ht="15" x14ac:dyDescent="0.25">
      <c r="B68" s="79"/>
      <c r="C68" s="79"/>
      <c r="D68" s="79"/>
      <c r="E68" s="79"/>
      <c r="F68" s="79"/>
      <c r="G68" s="79"/>
      <c r="H68" s="79"/>
      <c r="J68" t="s">
        <v>39</v>
      </c>
      <c r="K68" s="68">
        <v>0.35416666666666669</v>
      </c>
      <c r="L68" s="68">
        <v>0.625</v>
      </c>
      <c r="M68"/>
      <c r="N68"/>
      <c r="O68"/>
      <c r="P68"/>
      <c r="Q68" s="69">
        <f t="shared" ref="Q68:Q71" si="55">(+L68-K68)*24</f>
        <v>6.5</v>
      </c>
      <c r="R68"/>
      <c r="S68"/>
      <c r="T68">
        <v>0</v>
      </c>
      <c r="U68"/>
      <c r="V68" s="69">
        <f t="shared" ref="V68:V71" si="56">+Q68+T68</f>
        <v>6.5</v>
      </c>
      <c r="W68"/>
      <c r="X68"/>
      <c r="Y68"/>
      <c r="Z68" s="42" t="s">
        <v>5</v>
      </c>
      <c r="AA68" s="42" t="s">
        <v>6</v>
      </c>
      <c r="AB68" s="42" t="s">
        <v>7</v>
      </c>
      <c r="AC68" s="42" t="s">
        <v>8</v>
      </c>
      <c r="AD68" s="42" t="s">
        <v>9</v>
      </c>
      <c r="AE68" s="42" t="s">
        <v>10</v>
      </c>
      <c r="AF68" s="42" t="s">
        <v>11</v>
      </c>
    </row>
    <row r="69" spans="2:32" ht="15" x14ac:dyDescent="0.25">
      <c r="B69" s="79"/>
      <c r="C69" s="79"/>
      <c r="D69" s="79"/>
      <c r="E69" s="79"/>
      <c r="F69" s="79"/>
      <c r="G69" s="79"/>
      <c r="H69" s="79"/>
      <c r="J69" t="s">
        <v>40</v>
      </c>
      <c r="K69" s="68">
        <v>0.35416666666666669</v>
      </c>
      <c r="L69" s="68">
        <v>0.625</v>
      </c>
      <c r="M69"/>
      <c r="N69"/>
      <c r="O69"/>
      <c r="P69"/>
      <c r="Q69" s="69">
        <f t="shared" si="55"/>
        <v>6.5</v>
      </c>
      <c r="R69"/>
      <c r="S69"/>
      <c r="T69">
        <v>0</v>
      </c>
      <c r="U69"/>
      <c r="V69" s="69">
        <f t="shared" si="56"/>
        <v>6.5</v>
      </c>
      <c r="W69"/>
      <c r="X69"/>
      <c r="Y69"/>
      <c r="Z69" s="44">
        <f>+V67</f>
        <v>6.5</v>
      </c>
      <c r="AA69" s="44">
        <f>+V68</f>
        <v>6.5</v>
      </c>
      <c r="AB69" s="44">
        <f>+V69</f>
        <v>6.5</v>
      </c>
      <c r="AC69" s="44">
        <f>+V70</f>
        <v>6.5</v>
      </c>
      <c r="AD69" s="44">
        <f>+V71</f>
        <v>6.5</v>
      </c>
      <c r="AE69" s="43"/>
      <c r="AF69" s="43"/>
    </row>
    <row r="70" spans="2:32" ht="15" x14ac:dyDescent="0.25">
      <c r="B70" s="79"/>
      <c r="C70" s="79"/>
      <c r="D70" s="79"/>
      <c r="E70" s="79"/>
      <c r="F70" s="79"/>
      <c r="G70" s="79"/>
      <c r="H70" s="79"/>
      <c r="J70" t="s">
        <v>41</v>
      </c>
      <c r="K70" s="68">
        <v>0.35416666666666669</v>
      </c>
      <c r="L70" s="68">
        <v>0.625</v>
      </c>
      <c r="M70"/>
      <c r="N70"/>
      <c r="O70"/>
      <c r="P70"/>
      <c r="Q70" s="69">
        <f t="shared" si="55"/>
        <v>6.5</v>
      </c>
      <c r="R70"/>
      <c r="S70"/>
      <c r="T70">
        <v>0</v>
      </c>
      <c r="U70"/>
      <c r="V70" s="69">
        <f t="shared" si="56"/>
        <v>6.5</v>
      </c>
      <c r="W70"/>
      <c r="X70"/>
      <c r="Y70"/>
      <c r="Z70"/>
      <c r="AA70"/>
      <c r="AB70"/>
      <c r="AC70"/>
      <c r="AD70"/>
      <c r="AE70"/>
      <c r="AF70"/>
    </row>
    <row r="71" spans="2:32" ht="15" x14ac:dyDescent="0.25">
      <c r="B71" s="79"/>
      <c r="C71" s="79"/>
      <c r="D71" s="79"/>
      <c r="E71" s="79"/>
      <c r="F71" s="79"/>
      <c r="G71" s="79"/>
      <c r="H71" s="79"/>
      <c r="J71" t="s">
        <v>42</v>
      </c>
      <c r="K71" s="68">
        <v>0.35416666666666669</v>
      </c>
      <c r="L71" s="68">
        <v>0.625</v>
      </c>
      <c r="M71"/>
      <c r="N71"/>
      <c r="O71"/>
      <c r="P71"/>
      <c r="Q71" s="69">
        <f t="shared" si="55"/>
        <v>6.5</v>
      </c>
      <c r="R71"/>
      <c r="S71"/>
      <c r="T71">
        <v>0</v>
      </c>
      <c r="U71"/>
      <c r="V71" s="69">
        <f t="shared" si="56"/>
        <v>6.5</v>
      </c>
      <c r="W71"/>
      <c r="X71" s="70">
        <f>SUM(V67:V71)</f>
        <v>32.5</v>
      </c>
      <c r="Y71"/>
      <c r="Z71"/>
      <c r="AA71"/>
      <c r="AB71"/>
      <c r="AC71"/>
      <c r="AD71"/>
      <c r="AE71"/>
      <c r="AF71"/>
    </row>
  </sheetData>
  <mergeCells count="16">
    <mergeCell ref="B59:H71"/>
    <mergeCell ref="J65:AF65"/>
    <mergeCell ref="AE1:AF1"/>
    <mergeCell ref="B3:E4"/>
    <mergeCell ref="J3:M4"/>
    <mergeCell ref="R3:U4"/>
    <mergeCell ref="Z3:AC4"/>
    <mergeCell ref="B19:E20"/>
    <mergeCell ref="J19:M20"/>
    <mergeCell ref="R19:U20"/>
    <mergeCell ref="Z19:AC20"/>
    <mergeCell ref="B35:E36"/>
    <mergeCell ref="J35:M36"/>
    <mergeCell ref="R35:U36"/>
    <mergeCell ref="Z35:AC36"/>
    <mergeCell ref="J57:AF57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colBreaks count="1" manualBreakCount="1">
    <brk id="3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AA148C673CBB48B80FF14C2FB42B31" ma:contentTypeVersion="13" ma:contentTypeDescription="Crear nuevo documento." ma:contentTypeScope="" ma:versionID="b612ea8d440b7147b91647ce0d89a06d">
  <xsd:schema xmlns:xsd="http://www.w3.org/2001/XMLSchema" xmlns:xs="http://www.w3.org/2001/XMLSchema" xmlns:p="http://schemas.microsoft.com/office/2006/metadata/properties" xmlns:ns2="79176ff7-d1f5-4c09-a043-c9e0361454ba" xmlns:ns3="325dba60-a38e-47c3-b2b0-7201402c543e" targetNamespace="http://schemas.microsoft.com/office/2006/metadata/properties" ma:root="true" ma:fieldsID="544166512e44cf952c66d57951820597" ns2:_="" ns3:_="">
    <xsd:import namespace="79176ff7-d1f5-4c09-a043-c9e0361454ba"/>
    <xsd:import namespace="325dba60-a38e-47c3-b2b0-7201402c54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176ff7-d1f5-4c09-a043-c9e0361454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f37d8a9-d5b4-41e7-965b-4fb5a0a364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5dba60-a38e-47c3-b2b0-7201402c543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35c7d7a-6c56-4761-8f25-6e949031369a}" ma:internalName="TaxCatchAll" ma:showField="CatchAllData" ma:web="325dba60-a38e-47c3-b2b0-7201402c54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5dba60-a38e-47c3-b2b0-7201402c543e" xsi:nil="true"/>
    <lcf76f155ced4ddcb4097134ff3c332f xmlns="79176ff7-d1f5-4c09-a043-c9e0361454b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CF36F00-502D-4253-9ED0-5DE69D013D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176ff7-d1f5-4c09-a043-c9e0361454ba"/>
    <ds:schemaRef ds:uri="325dba60-a38e-47c3-b2b0-7201402c54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8D4353-325A-4902-90BA-69DF2FD3CC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0B55AD-5C25-4DD5-B92E-BC39A501443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325dba60-a38e-47c3-b2b0-7201402c543e"/>
    <ds:schemaRef ds:uri="79176ff7-d1f5-4c09-a043-c9e0361454ba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Iker</vt:lpstr>
      <vt:lpstr>Iker!Área_de_impresión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Beatriz</dc:creator>
  <cp:keywords/>
  <dc:description/>
  <cp:lastModifiedBy>Patricia</cp:lastModifiedBy>
  <cp:revision/>
  <cp:lastPrinted>2024-12-04T11:08:11Z</cp:lastPrinted>
  <dcterms:created xsi:type="dcterms:W3CDTF">2023-02-16T15:09:01Z</dcterms:created>
  <dcterms:modified xsi:type="dcterms:W3CDTF">2025-02-26T11:09:07Z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0x0101006FAA148C673CBB48B80FF14C2FB42B31</vt:lpwstr>
  </property>
  <property fmtid="{D5CDD505-2E9C-101B-9397-08002B2CF9AE}" pid="3" name="MediaServiceImageTags">
    <vt:lpwstr/>
  </property>
</Properties>
</file>